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6_vysvětlení č.6\Přílohy\"/>
    </mc:Choice>
  </mc:AlternateContent>
  <bookViews>
    <workbookView xWindow="0" yWindow="0" windowWidth="28800" windowHeight="12045"/>
  </bookViews>
  <sheets>
    <sheet name="SO 02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O118" i="1" s="1"/>
  <c r="I9" i="1" l="1"/>
  <c r="O9" i="1"/>
  <c r="I13" i="1"/>
  <c r="O13" i="1"/>
  <c r="I17" i="1"/>
  <c r="O17" i="1"/>
  <c r="I21" i="1"/>
  <c r="O21" i="1"/>
  <c r="I25" i="1"/>
  <c r="O25" i="1"/>
  <c r="I29" i="1"/>
  <c r="O29" i="1"/>
  <c r="I33" i="1"/>
  <c r="O33" i="1"/>
  <c r="R37" i="1"/>
  <c r="O37" i="1" s="1"/>
  <c r="I38" i="1"/>
  <c r="Q37" i="1" s="1"/>
  <c r="I37" i="1" s="1"/>
  <c r="O38" i="1"/>
  <c r="I43" i="1"/>
  <c r="O43" i="1"/>
  <c r="R42" i="1" s="1"/>
  <c r="O42" i="1" s="1"/>
  <c r="I47" i="1"/>
  <c r="O47" i="1"/>
  <c r="I52" i="1"/>
  <c r="O52" i="1"/>
  <c r="I56" i="1"/>
  <c r="O56" i="1"/>
  <c r="I60" i="1"/>
  <c r="O60" i="1"/>
  <c r="I64" i="1"/>
  <c r="O64" i="1"/>
  <c r="I68" i="1"/>
  <c r="O68" i="1"/>
  <c r="I73" i="1"/>
  <c r="O73" i="1"/>
  <c r="I77" i="1"/>
  <c r="O77" i="1"/>
  <c r="R72" i="1" s="1"/>
  <c r="O72" i="1" s="1"/>
  <c r="Q81" i="1"/>
  <c r="I81" i="1" s="1"/>
  <c r="I82" i="1"/>
  <c r="O82" i="1"/>
  <c r="R81" i="1" s="1"/>
  <c r="O81" i="1" s="1"/>
  <c r="I87" i="1"/>
  <c r="Q86" i="1" s="1"/>
  <c r="I86" i="1" s="1"/>
  <c r="I92" i="1"/>
  <c r="O92" i="1" s="1"/>
  <c r="R91" i="1" s="1"/>
  <c r="O91" i="1" s="1"/>
  <c r="I96" i="1"/>
  <c r="O96" i="1"/>
  <c r="Q100" i="1"/>
  <c r="I100" i="1" s="1"/>
  <c r="I101" i="1"/>
  <c r="O101" i="1"/>
  <c r="R100" i="1" s="1"/>
  <c r="O100" i="1" s="1"/>
  <c r="I106" i="1"/>
  <c r="O106" i="1" s="1"/>
  <c r="R105" i="1" s="1"/>
  <c r="O105" i="1" s="1"/>
  <c r="I110" i="1"/>
  <c r="O110" i="1"/>
  <c r="I114" i="1"/>
  <c r="O114" i="1" s="1"/>
  <c r="I122" i="1"/>
  <c r="O122" i="1"/>
  <c r="I126" i="1"/>
  <c r="O126" i="1" s="1"/>
  <c r="I130" i="1"/>
  <c r="O130" i="1"/>
  <c r="I134" i="1"/>
  <c r="O134" i="1" s="1"/>
  <c r="I138" i="1"/>
  <c r="O138" i="1"/>
  <c r="I142" i="1"/>
  <c r="O142" i="1" s="1"/>
  <c r="I146" i="1"/>
  <c r="O146" i="1"/>
  <c r="I150" i="1"/>
  <c r="O150" i="1" s="1"/>
  <c r="I154" i="1"/>
  <c r="O154" i="1"/>
  <c r="I158" i="1"/>
  <c r="O158" i="1" s="1"/>
  <c r="I162" i="1"/>
  <c r="O162" i="1"/>
  <c r="I166" i="1"/>
  <c r="O166" i="1" s="1"/>
  <c r="I170" i="1"/>
  <c r="O170" i="1"/>
  <c r="I174" i="1"/>
  <c r="O174" i="1" s="1"/>
  <c r="I178" i="1"/>
  <c r="O178" i="1"/>
  <c r="I183" i="1"/>
  <c r="Q182" i="1" s="1"/>
  <c r="I182" i="1" s="1"/>
  <c r="R51" i="1" l="1"/>
  <c r="O51" i="1" s="1"/>
  <c r="Q91" i="1"/>
  <c r="I91" i="1" s="1"/>
  <c r="Q72" i="1"/>
  <c r="I72" i="1" s="1"/>
  <c r="Q51" i="1"/>
  <c r="I51" i="1" s="1"/>
  <c r="Q42" i="1"/>
  <c r="I42" i="1" s="1"/>
  <c r="O183" i="1"/>
  <c r="R182" i="1" s="1"/>
  <c r="O182" i="1" s="1"/>
  <c r="O87" i="1"/>
  <c r="R86" i="1" s="1"/>
  <c r="O86" i="1" s="1"/>
  <c r="R8" i="1"/>
  <c r="O8" i="1" s="1"/>
  <c r="O2" i="1" s="1"/>
  <c r="Q105" i="1"/>
  <c r="I105" i="1" s="1"/>
  <c r="Q8" i="1"/>
  <c r="I8" i="1" s="1"/>
  <c r="I3" i="1" s="1"/>
</calcChain>
</file>

<file path=xl/sharedStrings.xml><?xml version="1.0" encoding="utf-8"?>
<sst xmlns="http://schemas.openxmlformats.org/spreadsheetml/2006/main" count="615" uniqueCount="252">
  <si>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</si>
  <si>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</si>
  <si>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výkopová zemina  
(8.365+1.790)*1.9  t/m3=19,295 [A]</t>
  </si>
  <si>
    <t>VV</t>
  </si>
  <si>
    <t>POPLATKY ZA LIKVIDACŮ ODPADŮ NEKONTAMINOVANÝCH - 17 05 04  VYTĚŽENÉ ZEMINY A HORNINY -  I. TŘÍDA TĚŽITELNOSTI</t>
  </si>
  <si>
    <t>PP</t>
  </si>
  <si>
    <t>1</t>
  </si>
  <si>
    <t>T</t>
  </si>
  <si>
    <t/>
  </si>
  <si>
    <t>015111</t>
  </si>
  <si>
    <t>41</t>
  </si>
  <si>
    <t>P</t>
  </si>
  <si>
    <t>Ostatní</t>
  </si>
  <si>
    <t>OST</t>
  </si>
  <si>
    <t>SD</t>
  </si>
  <si>
    <t>Položka zahrnuje:  - montáž, osazení a dodávku kompletního zařízení, předepsaného zadávací dokumentací  - mimostavništní a vnitrostaveništní dopravu  - nezbytné zemní práce a základové konstrukce  - předepsanou povrchovou úpravu (nátěry a pod.)  Pozn.: materiál uvedený v textu představuje rozhodující podíl ve výrobku</t>
  </si>
  <si>
    <t>MOBILIÁŘ - BOX /NÁDOBA/ NA POSYPOVÝ MATERIÁL</t>
  </si>
  <si>
    <t>KUS</t>
  </si>
  <si>
    <t>R93798</t>
  </si>
  <si>
    <t>40</t>
  </si>
  <si>
    <t>1. Položka obsahuje:   – dodání a osazení sloupku v příslušném provedení včetně základu nebo patky a zemních prací   – protikorozní úpravu, není-li tato provedena již z výroby nebo daná vlastnostmi použitého materiálu  2. Položka neobsahuje:   X  3. Způsob měření:  Udává se počet kusů kompletní konstrukce nebo práce.</t>
  </si>
  <si>
    <t>příl.12 
pol.3, pro tabule s označením kolejí    5 ks=5,000 [A]</t>
  </si>
  <si>
    <t>SLOUPEK S KONZOLEMI DN 70 PRO NÁVĚST KOTVENÝ DO ZÁKLADU ŠROUBY  
1. Položka obsahuje:  
 – dodání a osazení sloupku v příslušném provedení s konzolemi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</si>
  <si>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S KONZOLEMI DN 70 PRO NÁVĚST KOTVENÝ DO ZÁKLADU ŠROUBY</t>
  </si>
  <si>
    <t>R9238213</t>
  </si>
  <si>
    <t>39</t>
  </si>
  <si>
    <t>příl.12 
 pol.1, tabule na nástupišti    3*4ks=12,000 [A] 
pol.1a, tabule na vjezdech   (2+2)*4 ks=16,000 [B] 
pol.2, tabule na nástupišti   2*2ks=4,000 [C] 
Celkem: A+B+C=32,000 [D]</t>
  </si>
  <si>
    <t>SLOUPEK DN 70 PRO NÁVĚST KOTVENÝ DO ZÁKLADU ŠROUBY  
1. Položka obsahuje:  
 – dodání a osazení sloupku v příslušném provedení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</si>
  <si>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DN 70 PRO NÁVĚST KOTVENÝ DO ZÁKLADU ŠROUBY</t>
  </si>
  <si>
    <t>R9238211</t>
  </si>
  <si>
    <t>38</t>
  </si>
  <si>
    <t>1. Položka obsahuje:   – dodávku a montáž návěsti v příslušném provedení na sloupek, popř. jinou podpůrnou konstrukci včetně upevňovacího a pomocného materiálu   – protikorozní úpravu, není-li tato provedena již z výroby nebo daná vlastnostmi použitého materiálu   – odrazky nebo retroreflexní fólie  2. Položka neobsahuje:   – nosnou konstrukci, např. sloupek, konzolu apod. včetně základu a zemních prácí  3. Způsob měření:  Udává se počet kusů kompletní konstrukce nebo práce.</t>
  </si>
  <si>
    <t>příl.12, pol.6, nad vstupem do podchodu   1=1,000 [A]</t>
  </si>
  <si>
    <t>TABULE VELIKOSTI 440X240 MM "OZNAČENÍ VÝCHODU"</t>
  </si>
  <si>
    <t>R923761</t>
  </si>
  <si>
    <t>37</t>
  </si>
  <si>
    <t>příl.12, pol.3, tabule na nástupišti (z obou stran)   5*(2+2)ks=20,000 [A]</t>
  </si>
  <si>
    <t>TABULE VELIKOSTI 550X340 MM "ČÍSLO KOLEJE A SEKTORU" V RÁMEČKU (NA OCELOVÉM SLOUPKU, KONZOLE)</t>
  </si>
  <si>
    <t>R9237411</t>
  </si>
  <si>
    <t>36</t>
  </si>
  <si>
    <t>příl.12, pol.8   1=1,000 [A]</t>
  </si>
  <si>
    <t>TABULE VELIKOSTI 902X240 MM "SMĚROVÁ, S OZNAČENÍM SCHODŮ"  
- směrová tabule s označením cesty, schodů a čísla koleje</t>
  </si>
  <si>
    <t>TABULE VELIKOSTI 902X240 MM "SMĚROVÁ, S OZNAČENÍM SCHODŮ"</t>
  </si>
  <si>
    <t>R9237312</t>
  </si>
  <si>
    <t>35</t>
  </si>
  <si>
    <t>příl.12, pol.7   1=1,000 [A]</t>
  </si>
  <si>
    <t>TABULE VELIKOSTI 440X240 MM "OZNAČENÍ CESTY"  
- směrová tabule s označením cesty pro OOSPO</t>
  </si>
  <si>
    <t>TABULE VELIKOSTI 440X240 MM "OZNAČENÍ CESTY"</t>
  </si>
  <si>
    <t>R9237311</t>
  </si>
  <si>
    <t>34</t>
  </si>
  <si>
    <t>příl.12, pol.2, tabule na nástupišti (na obou stranách)   2*2ks=4,000 [A]</t>
  </si>
  <si>
    <t>TABULE VELIKOSTI 1680X462 MM "OZNAČENÍ SMĚRŮ" (NA OCELOVÝCH SLOUPCÍCH)</t>
  </si>
  <si>
    <t>R923731</t>
  </si>
  <si>
    <t>33</t>
  </si>
  <si>
    <t>příl.12, pol.4, tabule na zábradlí   1=1,000 [A]</t>
  </si>
  <si>
    <t>TABULE VELIKOSTI 240X240 MM "PRŮCHOD PRO PĚŠÍ ZAKÁZÁN!"</t>
  </si>
  <si>
    <t>R923721</t>
  </si>
  <si>
    <t>32</t>
  </si>
  <si>
    <t>příl.12, pol.1b   1=1,000 [A]</t>
  </si>
  <si>
    <t>TABULE VELIKOSTI 5630X600 MM "NÁZEV STANICE" (NA OCELOVÝCH SLOUPCÍCH, KONZOLÁCH)</t>
  </si>
  <si>
    <t>R9237112</t>
  </si>
  <si>
    <t>31</t>
  </si>
  <si>
    <t>příl.12, pol.1, tabule na nástupišti (na obou stranách)   3*2ks=6,000 [A] 
pol.1a, tabule na vjezdech   2+2=4,000 [B] 
Celkem: A+B=10,000 [C]</t>
  </si>
  <si>
    <t>TABULE VELIKOSTI 5090X600 MM "NÁZEV STANICE" (NA OCELOVÝCH SLOUPCÍCH)</t>
  </si>
  <si>
    <t>R9237111</t>
  </si>
  <si>
    <t>30</t>
  </si>
  <si>
    <t>příl.11 
1.2+0.595+1.2+0.795=3,790 [A] 
(1.602+1.8)*2=6,804 [B] 
Celkem: A+B=10,594 [C]</t>
  </si>
  <si>
    <t>Technická specifikace:  
 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</si>
  <si>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m</t>
  </si>
  <si>
    <t>ZÁBRADLÍ PRO NÁSTUPIŠTĚ SE SVISLOU VÝPLNÍ - DODÁVKA A MONTÁŽ ( dodání vč. předepsané povrchové úpravy , kotvení sloupků, t.j. kotevní desky, šrouby z nerez ocel</t>
  </si>
  <si>
    <t>R9112B1</t>
  </si>
  <si>
    <t>29</t>
  </si>
  <si>
    <t>- Položka zahrnuje veškerý materiál, výrobky a polotovary, včetně mimostaveništní a vnitrostaveništní dopravy (rovněž přesuny), včetně naložení a složení,případně s uložením.</t>
  </si>
  <si>
    <t>viz příl.12   1=1,000 [A]</t>
  </si>
  <si>
    <t>ORIENTAČNÍ ZNAKY PRO NEVIDOMÉ - HMATNÝ ŠTÍTEK, KOVOVÝ  
1. Položka obsahuje:  
 – veškerý materiál a uchycení na konstrukci podle proj. dokumentace  
 – technický popis viz. projektová dokumentace  
2. Položka neobsahuje:  
 X  
3. Způsob měření:  
Udává se počet kusů kompletní konstrukce nebo práce.</t>
  </si>
  <si>
    <t>ORIENTAČNÍ ZNAKY PRO NEVIDOMÉ - HMATNÝ ŠTÍTEK, KOVOVÝ</t>
  </si>
  <si>
    <t>R001</t>
  </si>
  <si>
    <t>28</t>
  </si>
  <si>
    <t>příl.4   0.8*3.66=2,928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</si>
  <si>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</si>
  <si>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m2</t>
  </si>
  <si>
    <t>NÁSTUPIŠTĚ - SIGNÁLNÍ PÁS Z DLAŽDIC S RELIÉFNÍM POVRCHEM</t>
  </si>
  <si>
    <t>924914</t>
  </si>
  <si>
    <t>27</t>
  </si>
  <si>
    <t>220*2+4.35=444,350 [A]</t>
  </si>
  <si>
    <t>1. Položka obsahuje:  
 – příprava a očištění podkladu  
 – dodání a aplikace nátěrové hmoty  
2. Položka neobsahuje:  
 X  
3. Způsob měření:  
Měří se metr délkový.</t>
  </si>
  <si>
    <t>NÁSTUPIŠTĚ - OPTICKÉ ZNAČENÍ NÁTĚREM ŠÍŘKY 0,15 M, ODSTÍN ŽLUTÁ 6200</t>
  </si>
  <si>
    <t>924913</t>
  </si>
  <si>
    <t>26</t>
  </si>
  <si>
    <t>příl.4   4.35*0.4=1,740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</si>
  <si>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</si>
  <si>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NÁSTUPIŠTĚ - VAROVNÝ PÁS ŠÍŘKY 0,40 M Z DLAŽDIC S RELIEFNÍM POVRCHEM</t>
  </si>
  <si>
    <t>924912</t>
  </si>
  <si>
    <t>25</t>
  </si>
  <si>
    <t>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 – dodání dlažeb a lože v požadované kvalitě   – očištění podkladu, případně zřízení spojovací vrstvy   – uložení směsi, dlažby nebo dílců dle předepsaného technologického předpisu   – zřízení vrstvy bez rozlišení šířky, pokládání vrstvy po etapách, včetně pracovních spar a spojů   – úpravu napojení, ukončení a těsnění podél obrubníků, DILATAČNÍích zařízení, odvodňovacích proužků, odvodňovačů, vpustí, šachet ap.   – těsnění, tmelení a výplň spar a otvorů   – úpravu dilatačních spar a povrchu vrstvy  2. Položka neobsahuje:   – úpravu a hutnění podloží   – podkladní a konstrukční vrstvy  3. Způsob měření:  Měří se metr délkový.</t>
  </si>
  <si>
    <t>výkres č.4   2*220=440,000 [A]</t>
  </si>
  <si>
    <t>NÁSTUPIŠTĚ - VODICÍ LINIE ŠÍŘKY 0,40 M Z DLAŽDIC S PODÉLNÝMI DRÁŽKAMI</t>
  </si>
  <si>
    <t>924911</t>
  </si>
  <si>
    <t>24</t>
  </si>
  <si>
    <t>příl.4   220*2=440,000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</si>
  <si>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</si>
  <si>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NÁSTUPIŠTĚ L (H) BEZ KONZOLOVÝCH DESEK</t>
  </si>
  <si>
    <t>924420</t>
  </si>
  <si>
    <t>23</t>
  </si>
  <si>
    <t>Ostatní konstrukce a práce-bourání</t>
  </si>
  <si>
    <t>9</t>
  </si>
  <si>
    <t>príl.12, pol. 5  2=2,000 [A]</t>
  </si>
  <si>
    <t>SAMOLEPÍCÍ FÓLIE S PIKTOGRAMEM "KOUŘENÍ ZAKÁZÁNO!"  VELIKOSTI 240X240 MM  
- Položka zahrnuje veškerý materiál, výrobky a polotovary, včetně mimostaveništní a vnitrostaveništní dopravy (rovněž přesuny), včetně naložení a složení,případně s uložením.</t>
  </si>
  <si>
    <t>SAMOLEPÍCÍ FÓLIE S PIKTOGRAMEM "KOUŘENÍ ZAKÁZÁNO!"  VELIKOSTI 240X240 MM</t>
  </si>
  <si>
    <t>R78446</t>
  </si>
  <si>
    <t>22</t>
  </si>
  <si>
    <t>Maľby</t>
  </si>
  <si>
    <t>784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</si>
  <si>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- je zahrnuto drobné zasklení nebo jiná předepsaná výplň.  - součástí položky je případně i ostnatý drát, uvažovaná plocha se pak vypočítává po horní hranu drátu.</t>
  </si>
  <si>
    <t>1.4*1.1=1,540 [A]</t>
  </si>
  <si>
    <t>VRATA A VRÁTKA SE SVISLOU VÝPLNÍ  
Technická specifikace:  
 položka zahrnuje:  
dodání zábradlí včetně předepsané povrchové úpravy</t>
  </si>
  <si>
    <t>VRATA A VRÁTKA SE SVISLOU VÝPLNÍ</t>
  </si>
  <si>
    <t>R76796</t>
  </si>
  <si>
    <t>21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</si>
  <si>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</si>
  <si>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sloupky infor. systému, příl.12 
pol.1, zarážka pro hůl   3*(2*1.465*0.10*0.005)*7850/1000=0,035 [A] 
pol.2, zarážka pro hůl   2*(1.170*0.10*0.005)*7850/1000=0,009 [B] 
Celkem: A+B=0,044 [C]</t>
  </si>
  <si>
    <t>OSTATNÍ KOVOVÉ DOPLŇK KONSTRUKCE</t>
  </si>
  <si>
    <t>76799</t>
  </si>
  <si>
    <t>20</t>
  </si>
  <si>
    <t>Konštrukcie doplnkové kovové</t>
  </si>
  <si>
    <t>767</t>
  </si>
  <si>
    <t>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</si>
  <si>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příl.12 
OHM1, na zastřešení podchodu při vstupu na rampu   1   =1,000 [A] 
OHM2, na zastřešení podchodu při vstupu na schodiště   1   =1,000 [B] 
Celkem: A+B=2,000 [C]</t>
  </si>
  <si>
    <t>INFORMAČNÍ PRVEK, HLASOVÝ MODUL PRO NEVIDOMÉ</t>
  </si>
  <si>
    <t>75L3A1</t>
  </si>
  <si>
    <t>19</t>
  </si>
  <si>
    <t>Montáž podláh vlysových, parketových a povlakových</t>
  </si>
  <si>
    <t>75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</si>
  <si>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</si>
  <si>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impregnace povrchů proti vlhkosti nástupištních přefabrikátu proti vlhkosti    800 =800,000 [A]</t>
  </si>
  <si>
    <t>IZOLACE BĚŽNÝCH KONSTRUKCÍ PROTI ZEMNÍ VLHKOSTI ASFALTOVÝMI NÁTĚRY</t>
  </si>
  <si>
    <t>711111</t>
  </si>
  <si>
    <t>18</t>
  </si>
  <si>
    <t>Izolace proti vodě, vlhkosti a plynům</t>
  </si>
  <si>
    <t>711</t>
  </si>
  <si>
    <t>6.31*220-3.5-440*0.4=1 208,700 [A]</t>
  </si>
  <si>
    <t>Technická specifikace: 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</si>
  <si>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KRYTY Z BETON DLAŽDIC SE ZÁMKEM ŠEDÝCH TL 60MM DO LOŽE Z KAM</t>
  </si>
  <si>
    <t>582611</t>
  </si>
  <si>
    <t>17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</si>
  <si>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</si>
  <si>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(1208.70+3.5+440*0.40)*0.15=208,230 [A]</t>
  </si>
  <si>
    <t>VOZOVKOVÉ VRSTVY ZE ŠTĚRKODRTI TL. DO 150MM</t>
  </si>
  <si>
    <t>56333</t>
  </si>
  <si>
    <t>16</t>
  </si>
  <si>
    <t>Komunikácie</t>
  </si>
  <si>
    <t>5</t>
  </si>
  <si>
    <t>položka zahrnuje:  - dodání cementové malty předepsané kvality a její rozprostření v předepsané tloušťce a v předepsaném tvaru</t>
  </si>
  <si>
    <t>pod přefabrikáty   (1.2*0.02*220)*2=10,560 [A]</t>
  </si>
  <si>
    <t>VYROVNÁVACÍ A SPÁD VRSTVY Z MALTY CEMENT</t>
  </si>
  <si>
    <t>M3</t>
  </si>
  <si>
    <t>45745</t>
  </si>
  <si>
    <t>15</t>
  </si>
  <si>
    <t>pod nástupištní hrany   0.06*220*2=26,400 [A] 
pod zídky   (0.4*(1.97+1.69)+2*(0.4*1.18))*0.15=0,361 [B] 
(0.4*(2.27+2.269)+2*(0.4*2.18))*0.15=0,534 [C] 
pod schody   (1.18*1.0*2+1.78*1.0)*0.15   =0,621 [D] 
pod základy sloupků infor. systému, příl.12, pol.1a   (3.14*0.6^2/4*0.10)*(2+2)*4=0,452 [E] 
Celkem: A+B+C+D+E=28,368 [F]</t>
  </si>
  <si>
    <t>Technická specifikace: položka zahrnuje dodávku předepsaného kameniva, mimostaveništní a vnitrostaveništní dopravu a jeho uložení  
není-li v zadávací dokumentaci uvedeno jinak, jedná se o nakupovaný materiál</t>
  </si>
  <si>
    <t>PODKLADNÍ A VÝPLŇOVÉ VRSTVY Z KAMENIVA DRCENÉHO</t>
  </si>
  <si>
    <t>45152</t>
  </si>
  <si>
    <t>14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</si>
  <si>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</si>
  <si>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 nástupištní hrany   0.18*220*2=79,200 [A]</t>
  </si>
  <si>
    <t>PODKLADNÍ A VÝPLŇOVÉ VRSTVY Z PROSTÉHO BETONU C16/20</t>
  </si>
  <si>
    <t>451313</t>
  </si>
  <si>
    <t>13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</si>
  <si>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</si>
  <si>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27.8*7.9*0.001=0,220 [A]</t>
  </si>
  <si>
    <t>VÝZTUŽ SCHODIŠŤ KONSTR Z KARI SÍTÍ</t>
  </si>
  <si>
    <t>431366</t>
  </si>
  <si>
    <t>12</t>
  </si>
  <si>
    <t>služební schody 
směr Jihlava   2*(1.58*1.0)=3,160 [A] 
směr Brno   2.512*1.0=2,512 [B] 
Celkem: A+B=5,672 [C]</t>
  </si>
  <si>
    <t>SCHODIŠŤ KONSTR ZE ŽELEZOBETONU DO C30/37</t>
  </si>
  <si>
    <t>431325</t>
  </si>
  <si>
    <t>11</t>
  </si>
  <si>
    <t>Vodorovné konštrukcie</t>
  </si>
  <si>
    <t>4</t>
  </si>
  <si>
    <t>47.3*7.9*0.001=0,374 [A]</t>
  </si>
  <si>
    <t>VÝZTUŽ ZDÍ OPĚRNÝCH, ZÁRUBNÍCH, NÁBŘEŽNÍCH Z KARI SÍTÍ</t>
  </si>
  <si>
    <t>327366</t>
  </si>
  <si>
    <t>10</t>
  </si>
  <si>
    <t>0.4*(1.97+1.69)*1.583+2*(0.4*1.18*1.583)=3,812 [A] 
0.4*(2.27+2.269)*1.583+2*(0.4*2.18*1.583)=5,635 [B] 
Celkem: A+B=9,447 [C]</t>
  </si>
  <si>
    <t>ZDI OPĚRNÉ, ZÁRUBNÍ, NÁBŘEŽNÍ ZE ŽELEZOVÉHO BETONU DO C30/37</t>
  </si>
  <si>
    <t>327325</t>
  </si>
  <si>
    <t>Zvislé a kompletné konštrukcie</t>
  </si>
  <si>
    <t>3</t>
  </si>
  <si>
    <t>základy sloupků infor. systému, příl.12 
pol.1, 1a   (3.14*0.6^2/4*0.8)*(3*4)+(3.14*0.6^2/4*0.8)*(2+2)*4=6,330 [A] 
pol.2   (3.14*0.6^2/4*0.80)*(2*2)=0,904 [B] 
pol.3   (3.14*0.6^2/4*0.80)*5=1,130 [C] 
Celkem: A+B+C=8,364 [D]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</si>
  <si>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</si>
  <si>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 PROSTÉHO BETONU DO C25/30 (B30)</t>
  </si>
  <si>
    <t>272314</t>
  </si>
  <si>
    <t>8</t>
  </si>
  <si>
    <t>Zakladanie</t>
  </si>
  <si>
    <t>2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</si>
  <si>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</si>
  <si>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zásyp zhutněným nenamrzavým materiálem (výzisk šl z SO 02-17-01) 
7.2748*220=1 600,456 [A]</t>
  </si>
  <si>
    <t>ZÁSYP JAM A RÝH ZEMINOU SE ZHUTNĚNÍM</t>
  </si>
  <si>
    <t>17411</t>
  </si>
  <si>
    <t>7</t>
  </si>
  <si>
    <t>Položka zahrnuje samostatnou dopravu zeminy. Množství se určí jako součin kubatutry [m3] a požadované vzdálenosti [km].</t>
  </si>
  <si>
    <t>8.365*15=125,475 [A]</t>
  </si>
  <si>
    <t>HLOUBENÍ ŠACHET ZAPAŽ I NEPAŽ TŘ. I - DOPRAVA</t>
  </si>
  <si>
    <t>M3KM</t>
  </si>
  <si>
    <t>13373B</t>
  </si>
  <si>
    <t>6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</si>
  <si>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</si>
  <si>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pre základy sloupků informačního systému (příl.12) 
pol.1   3.14*0.6^2/4*0.8*(3*4)=2,713 [A] 
pol.1a   3.14*0.6^2/4*0.8*(2+2)*4=3,617 [B] 
pol.2   3.14*0.6^2/4*0.8*(2*2)=0,904 [C] 
pol.3   3.14*0.6^2/4*0.8*(5*1)=1,130 [D] 
Celkem: A+B+C+D=8,364 [E]</t>
  </si>
  <si>
    <t>HLOUBENÍ ŠACHET ZAPAŽ I NEPAŽ TŘ. I - BEZ DOPRAVY</t>
  </si>
  <si>
    <t>13373A</t>
  </si>
  <si>
    <t>1.790*15=26,850 [A]</t>
  </si>
  <si>
    <t>HLOUBENÍ RÝH ŠÍŘ DO 2M PAŽ I NEPAŽ TŘ. I - DOPRAVA</t>
  </si>
  <si>
    <t>13273B</t>
  </si>
  <si>
    <t>pro zídky   (0.4*(1.97+1.69)+2*(0.4*1.18))*0.30=0,722 [A] 
(0.4*(2.27+2.269)+2*(0.4*2.18))*0.30=1,068 [B] 
Celkem: A+B=1,790 [C]</t>
  </si>
  <si>
    <t>HLOUBENÍ RÝH ŠÍŘ DO 2M PAŽ I NEPAŽ TŘ. I - BEZ DOPRAVY</t>
  </si>
  <si>
    <t>13273A</t>
  </si>
  <si>
    <t>1600.456*2=3 200,912 [A]</t>
  </si>
  <si>
    <t>VYKOPÁVKY ZE ZEMNÍKŮ A SKLÁDEK TŘ. I - DOPRAVA</t>
  </si>
  <si>
    <t>12573B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</si>
  <si>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</si>
  <si>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materiál vytěžený v rámci SO 02-17-01   1600.456=1 600,456 [A]</t>
  </si>
  <si>
    <t>VYKOPÁVKY ZE ZEMNÍKŮ A SKLÁDEK TŘ. I - BEZ DOPRAVY</t>
  </si>
  <si>
    <t>12573A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</si>
  <si>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</si>
  <si>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</si>
  <si>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</si>
  <si>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</si>
  <si>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</si>
  <si>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</si>
  <si>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</si>
  <si>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</si>
  <si>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</si>
  <si>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</si>
  <si>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</si>
  <si>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</si>
  <si>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</si>
  <si>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</si>
  <si>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 - Starý Lískovec, nástupiště</t>
  </si>
  <si>
    <t>SO 02-16-02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</si>
  <si>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</si>
  <si>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</si>
  <si>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</si>
  <si>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</si>
  <si>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</si>
  <si>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</si>
  <si>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</si>
  <si>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</si>
  <si>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</si>
  <si>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</si>
  <si>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příl.4   4.35=4,350 [A]</t>
  </si>
  <si>
    <t>SO 02-16-02_a</t>
  </si>
  <si>
    <t>Změna č.1 z 29.10.2019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</si>
</sst>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6"/>
  <sheetViews>
    <sheetView tabSelected="1" topLeftCell="B1" zoomScaleNormal="100" workbookViewId="0">
      <pane ySplit="7" topLeftCell="A98" activePane="bottomLeft" state="frozen"/>
      <selection pane="bottomLeft" activeCell="I105" sqref="I105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248</v>
      </c>
      <c r="B1" s="23"/>
      <c r="C1" s="23"/>
      <c r="D1" s="23"/>
      <c r="E1" s="23" t="s">
        <v>247</v>
      </c>
      <c r="F1" s="23"/>
      <c r="G1" s="23"/>
      <c r="H1" s="45" t="s">
        <v>251</v>
      </c>
      <c r="I1" s="23"/>
      <c r="P1" t="s">
        <v>187</v>
      </c>
    </row>
    <row r="2" spans="1:18" ht="24.95" customHeight="1" x14ac:dyDescent="0.2">
      <c r="B2" s="23"/>
      <c r="C2" s="23"/>
      <c r="D2" s="23"/>
      <c r="E2" s="26" t="s">
        <v>246</v>
      </c>
      <c r="F2" s="23"/>
      <c r="G2" s="23"/>
      <c r="H2" s="12"/>
      <c r="I2" s="12"/>
      <c r="O2">
        <f>0+O8+O37+O42+O51+O72+O81+O86+O91+O100+O105+O182</f>
        <v>0</v>
      </c>
      <c r="P2" t="s">
        <v>187</v>
      </c>
    </row>
    <row r="3" spans="1:18" ht="15" customHeight="1" x14ac:dyDescent="0.2">
      <c r="A3" t="s">
        <v>245</v>
      </c>
      <c r="B3" s="25" t="s">
        <v>244</v>
      </c>
      <c r="C3" s="48" t="s">
        <v>243</v>
      </c>
      <c r="D3" s="49"/>
      <c r="E3" s="24" t="s">
        <v>242</v>
      </c>
      <c r="F3" s="23"/>
      <c r="G3" s="22"/>
      <c r="H3" s="46" t="s">
        <v>250</v>
      </c>
      <c r="I3" s="21">
        <f>0+I8+I37+I42+I51+I72+I81+I86+I91+I100+I105+I182</f>
        <v>0</v>
      </c>
      <c r="O3" t="s">
        <v>241</v>
      </c>
      <c r="P3" t="s">
        <v>194</v>
      </c>
    </row>
    <row r="4" spans="1:18" ht="15" customHeight="1" x14ac:dyDescent="0.2">
      <c r="A4" t="s">
        <v>240</v>
      </c>
      <c r="B4" s="20" t="s">
        <v>239</v>
      </c>
      <c r="C4" s="50" t="s">
        <v>238</v>
      </c>
      <c r="D4" s="51"/>
      <c r="E4" s="19" t="s">
        <v>237</v>
      </c>
      <c r="F4" s="12"/>
      <c r="G4" s="12"/>
      <c r="H4" s="16"/>
      <c r="I4" s="16"/>
      <c r="O4" t="s">
        <v>236</v>
      </c>
      <c r="P4" t="s">
        <v>194</v>
      </c>
    </row>
    <row r="5" spans="1:18" ht="12.75" customHeight="1" x14ac:dyDescent="0.2">
      <c r="A5" s="47" t="s">
        <v>235</v>
      </c>
      <c r="B5" s="47" t="s">
        <v>234</v>
      </c>
      <c r="C5" s="47" t="s">
        <v>233</v>
      </c>
      <c r="D5" s="47" t="s">
        <v>232</v>
      </c>
      <c r="E5" s="47" t="s">
        <v>231</v>
      </c>
      <c r="F5" s="47" t="s">
        <v>230</v>
      </c>
      <c r="G5" s="47" t="s">
        <v>229</v>
      </c>
      <c r="H5" s="47" t="s">
        <v>228</v>
      </c>
      <c r="I5" s="47"/>
      <c r="O5" t="s">
        <v>227</v>
      </c>
      <c r="P5" t="s">
        <v>194</v>
      </c>
    </row>
    <row r="6" spans="1:18" ht="12.75" customHeight="1" x14ac:dyDescent="0.2">
      <c r="A6" s="47"/>
      <c r="B6" s="47"/>
      <c r="C6" s="47"/>
      <c r="D6" s="47"/>
      <c r="E6" s="47"/>
      <c r="F6" s="47"/>
      <c r="G6" s="47"/>
      <c r="H6" s="18" t="s">
        <v>226</v>
      </c>
      <c r="I6" s="18" t="s">
        <v>225</v>
      </c>
    </row>
    <row r="7" spans="1:18" ht="12.75" customHeight="1" x14ac:dyDescent="0.2">
      <c r="A7" s="18" t="s">
        <v>224</v>
      </c>
      <c r="B7" s="18" t="s">
        <v>6</v>
      </c>
      <c r="C7" s="18" t="s">
        <v>194</v>
      </c>
      <c r="D7" s="18" t="s">
        <v>187</v>
      </c>
      <c r="E7" s="18" t="s">
        <v>178</v>
      </c>
      <c r="F7" s="18" t="s">
        <v>151</v>
      </c>
      <c r="G7" s="18" t="s">
        <v>205</v>
      </c>
      <c r="H7" s="18" t="s">
        <v>105</v>
      </c>
      <c r="I7" s="18" t="s">
        <v>182</v>
      </c>
    </row>
    <row r="8" spans="1:18" ht="12.75" customHeight="1" x14ac:dyDescent="0.2">
      <c r="A8" s="16" t="s">
        <v>14</v>
      </c>
      <c r="B8" s="16"/>
      <c r="C8" s="17" t="s">
        <v>6</v>
      </c>
      <c r="D8" s="16"/>
      <c r="E8" s="13" t="s">
        <v>223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9" t="s">
        <v>11</v>
      </c>
      <c r="B9" s="10" t="s">
        <v>6</v>
      </c>
      <c r="C9" s="10" t="s">
        <v>222</v>
      </c>
      <c r="D9" s="9" t="s">
        <v>8</v>
      </c>
      <c r="E9" s="8" t="s">
        <v>221</v>
      </c>
      <c r="F9" s="7" t="s">
        <v>155</v>
      </c>
      <c r="G9" s="6">
        <v>1600.4559999999999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221</v>
      </c>
    </row>
    <row r="11" spans="1:18" x14ac:dyDescent="0.2">
      <c r="A11" s="3" t="s">
        <v>3</v>
      </c>
      <c r="E11" s="2" t="s">
        <v>220</v>
      </c>
    </row>
    <row r="12" spans="1:18" ht="204" x14ac:dyDescent="0.2">
      <c r="A12" t="s">
        <v>1</v>
      </c>
      <c r="E12" s="1" t="s">
        <v>219</v>
      </c>
    </row>
    <row r="13" spans="1:18" x14ac:dyDescent="0.2">
      <c r="A13" s="9" t="s">
        <v>11</v>
      </c>
      <c r="B13" s="10" t="s">
        <v>194</v>
      </c>
      <c r="C13" s="10" t="s">
        <v>218</v>
      </c>
      <c r="D13" s="9" t="s">
        <v>8</v>
      </c>
      <c r="E13" s="8" t="s">
        <v>217</v>
      </c>
      <c r="F13" s="7" t="s">
        <v>203</v>
      </c>
      <c r="G13" s="6">
        <v>3200.9119999999998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217</v>
      </c>
    </row>
    <row r="15" spans="1:18" x14ac:dyDescent="0.2">
      <c r="A15" s="3" t="s">
        <v>3</v>
      </c>
      <c r="E15" s="2" t="s">
        <v>216</v>
      </c>
    </row>
    <row r="16" spans="1:18" ht="25.5" x14ac:dyDescent="0.2">
      <c r="A16" t="s">
        <v>1</v>
      </c>
      <c r="E16" s="1" t="s">
        <v>200</v>
      </c>
    </row>
    <row r="17" spans="1:16" x14ac:dyDescent="0.2">
      <c r="A17" s="9" t="s">
        <v>11</v>
      </c>
      <c r="B17" s="10" t="s">
        <v>187</v>
      </c>
      <c r="C17" s="10" t="s">
        <v>215</v>
      </c>
      <c r="D17" s="9" t="s">
        <v>8</v>
      </c>
      <c r="E17" s="8" t="s">
        <v>214</v>
      </c>
      <c r="F17" s="7" t="s">
        <v>155</v>
      </c>
      <c r="G17" s="6">
        <v>1.79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214</v>
      </c>
    </row>
    <row r="19" spans="1:16" ht="38.25" x14ac:dyDescent="0.2">
      <c r="A19" s="3" t="s">
        <v>3</v>
      </c>
      <c r="E19" s="2" t="s">
        <v>213</v>
      </c>
    </row>
    <row r="20" spans="1:16" ht="229.5" x14ac:dyDescent="0.2">
      <c r="A20" t="s">
        <v>1</v>
      </c>
      <c r="E20" s="1" t="s">
        <v>206</v>
      </c>
    </row>
    <row r="21" spans="1:16" x14ac:dyDescent="0.2">
      <c r="A21" s="9" t="s">
        <v>11</v>
      </c>
      <c r="B21" s="10" t="s">
        <v>178</v>
      </c>
      <c r="C21" s="10" t="s">
        <v>212</v>
      </c>
      <c r="D21" s="9" t="s">
        <v>8</v>
      </c>
      <c r="E21" s="8" t="s">
        <v>211</v>
      </c>
      <c r="F21" s="7" t="s">
        <v>203</v>
      </c>
      <c r="G21" s="6">
        <v>26.85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211</v>
      </c>
    </row>
    <row r="23" spans="1:16" x14ac:dyDescent="0.2">
      <c r="A23" s="3" t="s">
        <v>3</v>
      </c>
      <c r="E23" s="2" t="s">
        <v>210</v>
      </c>
    </row>
    <row r="24" spans="1:16" ht="25.5" x14ac:dyDescent="0.2">
      <c r="A24" t="s">
        <v>1</v>
      </c>
      <c r="E24" s="1" t="s">
        <v>200</v>
      </c>
    </row>
    <row r="25" spans="1:16" x14ac:dyDescent="0.2">
      <c r="A25" s="9" t="s">
        <v>11</v>
      </c>
      <c r="B25" s="10" t="s">
        <v>151</v>
      </c>
      <c r="C25" s="10" t="s">
        <v>209</v>
      </c>
      <c r="D25" s="9" t="s">
        <v>8</v>
      </c>
      <c r="E25" s="8" t="s">
        <v>208</v>
      </c>
      <c r="F25" s="7" t="s">
        <v>155</v>
      </c>
      <c r="G25" s="6">
        <v>8.3650000000000002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208</v>
      </c>
    </row>
    <row r="27" spans="1:16" ht="76.5" x14ac:dyDescent="0.2">
      <c r="A27" s="3" t="s">
        <v>3</v>
      </c>
      <c r="E27" s="2" t="s">
        <v>207</v>
      </c>
    </row>
    <row r="28" spans="1:16" ht="229.5" x14ac:dyDescent="0.2">
      <c r="A28" t="s">
        <v>1</v>
      </c>
      <c r="E28" s="1" t="s">
        <v>206</v>
      </c>
    </row>
    <row r="29" spans="1:16" x14ac:dyDescent="0.2">
      <c r="A29" s="9" t="s">
        <v>11</v>
      </c>
      <c r="B29" s="10" t="s">
        <v>205</v>
      </c>
      <c r="C29" s="10" t="s">
        <v>204</v>
      </c>
      <c r="D29" s="9" t="s">
        <v>8</v>
      </c>
      <c r="E29" s="8" t="s">
        <v>202</v>
      </c>
      <c r="F29" s="7" t="s">
        <v>203</v>
      </c>
      <c r="G29" s="6">
        <v>125.47499999999999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202</v>
      </c>
    </row>
    <row r="31" spans="1:16" x14ac:dyDescent="0.2">
      <c r="A31" s="3" t="s">
        <v>3</v>
      </c>
      <c r="E31" s="2" t="s">
        <v>201</v>
      </c>
    </row>
    <row r="32" spans="1:16" ht="25.5" x14ac:dyDescent="0.2">
      <c r="A32" t="s">
        <v>1</v>
      </c>
      <c r="E32" s="1" t="s">
        <v>200</v>
      </c>
    </row>
    <row r="33" spans="1:18" x14ac:dyDescent="0.2">
      <c r="A33" s="9" t="s">
        <v>11</v>
      </c>
      <c r="B33" s="10" t="s">
        <v>199</v>
      </c>
      <c r="C33" s="10" t="s">
        <v>198</v>
      </c>
      <c r="D33" s="9" t="s">
        <v>8</v>
      </c>
      <c r="E33" s="8" t="s">
        <v>197</v>
      </c>
      <c r="F33" s="7" t="s">
        <v>155</v>
      </c>
      <c r="G33" s="6">
        <v>1600.4559999999999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197</v>
      </c>
    </row>
    <row r="35" spans="1:18" ht="25.5" x14ac:dyDescent="0.2">
      <c r="A35" s="3" t="s">
        <v>3</v>
      </c>
      <c r="E35" s="2" t="s">
        <v>196</v>
      </c>
    </row>
    <row r="36" spans="1:18" ht="165.75" x14ac:dyDescent="0.2">
      <c r="A36" t="s">
        <v>1</v>
      </c>
      <c r="E36" s="1" t="s">
        <v>195</v>
      </c>
    </row>
    <row r="37" spans="1:18" ht="12.75" customHeight="1" x14ac:dyDescent="0.2">
      <c r="A37" s="12" t="s">
        <v>14</v>
      </c>
      <c r="B37" s="12"/>
      <c r="C37" s="14" t="s">
        <v>194</v>
      </c>
      <c r="D37" s="12"/>
      <c r="E37" s="13" t="s">
        <v>193</v>
      </c>
      <c r="F37" s="12"/>
      <c r="G37" s="12"/>
      <c r="H37" s="12"/>
      <c r="I37" s="11">
        <f>0+Q37</f>
        <v>0</v>
      </c>
      <c r="O37">
        <f>0+R37</f>
        <v>0</v>
      </c>
      <c r="Q37">
        <f>0+I38</f>
        <v>0</v>
      </c>
      <c r="R37">
        <f>0+O38</f>
        <v>0</v>
      </c>
    </row>
    <row r="38" spans="1:18" x14ac:dyDescent="0.2">
      <c r="A38" s="9" t="s">
        <v>11</v>
      </c>
      <c r="B38" s="10" t="s">
        <v>192</v>
      </c>
      <c r="C38" s="10" t="s">
        <v>191</v>
      </c>
      <c r="D38" s="9" t="s">
        <v>8</v>
      </c>
      <c r="E38" s="8" t="s">
        <v>190</v>
      </c>
      <c r="F38" s="7" t="s">
        <v>155</v>
      </c>
      <c r="G38" s="6">
        <v>8.3650000000000002</v>
      </c>
      <c r="H38" s="5">
        <v>0</v>
      </c>
      <c r="I38" s="5">
        <f>ROUND(ROUND(H38,2)*ROUND(G38,3),2)</f>
        <v>0</v>
      </c>
      <c r="O38">
        <f>(I38*15)/100</f>
        <v>0</v>
      </c>
      <c r="P38" t="s">
        <v>6</v>
      </c>
    </row>
    <row r="39" spans="1:18" ht="382.5" x14ac:dyDescent="0.2">
      <c r="A39" s="4" t="s">
        <v>5</v>
      </c>
      <c r="E39" s="1" t="s">
        <v>189</v>
      </c>
    </row>
    <row r="40" spans="1:18" ht="63.75" x14ac:dyDescent="0.2">
      <c r="A40" s="3" t="s">
        <v>3</v>
      </c>
      <c r="E40" s="2" t="s">
        <v>188</v>
      </c>
    </row>
    <row r="41" spans="1:18" x14ac:dyDescent="0.2">
      <c r="A41" t="s">
        <v>1</v>
      </c>
      <c r="E41" s="1" t="s">
        <v>8</v>
      </c>
    </row>
    <row r="42" spans="1:18" ht="12.75" customHeight="1" x14ac:dyDescent="0.2">
      <c r="A42" s="12" t="s">
        <v>14</v>
      </c>
      <c r="B42" s="12"/>
      <c r="C42" s="14" t="s">
        <v>187</v>
      </c>
      <c r="D42" s="12"/>
      <c r="E42" s="13" t="s">
        <v>186</v>
      </c>
      <c r="F42" s="12"/>
      <c r="G42" s="12"/>
      <c r="H42" s="12"/>
      <c r="I42" s="11">
        <f>0+Q42</f>
        <v>0</v>
      </c>
      <c r="O42">
        <f>0+R42</f>
        <v>0</v>
      </c>
      <c r="Q42">
        <f>0+I43+I47</f>
        <v>0</v>
      </c>
      <c r="R42">
        <f>0+O43+O47</f>
        <v>0</v>
      </c>
    </row>
    <row r="43" spans="1:18" x14ac:dyDescent="0.2">
      <c r="A43" s="9" t="s">
        <v>11</v>
      </c>
      <c r="B43" s="10" t="s">
        <v>105</v>
      </c>
      <c r="C43" s="10" t="s">
        <v>185</v>
      </c>
      <c r="D43" s="9" t="s">
        <v>8</v>
      </c>
      <c r="E43" s="8" t="s">
        <v>184</v>
      </c>
      <c r="F43" s="7" t="s">
        <v>155</v>
      </c>
      <c r="G43" s="6">
        <v>9.4469999999999992</v>
      </c>
      <c r="H43" s="5">
        <v>0</v>
      </c>
      <c r="I43" s="5">
        <f>ROUND(ROUND(H43,2)*ROUND(G43,3),2)</f>
        <v>0</v>
      </c>
      <c r="O43">
        <f>(I43*15)/100</f>
        <v>0</v>
      </c>
      <c r="P43" t="s">
        <v>6</v>
      </c>
    </row>
    <row r="44" spans="1:18" x14ac:dyDescent="0.2">
      <c r="A44" s="4" t="s">
        <v>5</v>
      </c>
      <c r="E44" s="1" t="s">
        <v>184</v>
      </c>
    </row>
    <row r="45" spans="1:18" ht="38.25" x14ac:dyDescent="0.2">
      <c r="A45" s="3" t="s">
        <v>3</v>
      </c>
      <c r="E45" s="2" t="s">
        <v>183</v>
      </c>
    </row>
    <row r="46" spans="1:18" ht="280.5" x14ac:dyDescent="0.2">
      <c r="A46" t="s">
        <v>1</v>
      </c>
      <c r="E46" s="1" t="s">
        <v>163</v>
      </c>
    </row>
    <row r="47" spans="1:18" x14ac:dyDescent="0.2">
      <c r="A47" s="9" t="s">
        <v>11</v>
      </c>
      <c r="B47" s="10" t="s">
        <v>182</v>
      </c>
      <c r="C47" s="10" t="s">
        <v>181</v>
      </c>
      <c r="D47" s="9" t="s">
        <v>8</v>
      </c>
      <c r="E47" s="8" t="s">
        <v>180</v>
      </c>
      <c r="F47" s="7" t="s">
        <v>7</v>
      </c>
      <c r="G47" s="6">
        <v>0.374</v>
      </c>
      <c r="H47" s="5">
        <v>0</v>
      </c>
      <c r="I47" s="5">
        <f>ROUND(ROUND(H47,2)*ROUND(G47,3),2)</f>
        <v>0</v>
      </c>
      <c r="O47">
        <f>(I47*15)/100</f>
        <v>0</v>
      </c>
      <c r="P47" t="s">
        <v>6</v>
      </c>
    </row>
    <row r="48" spans="1:18" x14ac:dyDescent="0.2">
      <c r="A48" s="4" t="s">
        <v>5</v>
      </c>
      <c r="E48" s="1" t="s">
        <v>180</v>
      </c>
    </row>
    <row r="49" spans="1:18" x14ac:dyDescent="0.2">
      <c r="A49" s="3" t="s">
        <v>3</v>
      </c>
      <c r="E49" s="2" t="s">
        <v>179</v>
      </c>
    </row>
    <row r="50" spans="1:18" ht="204" x14ac:dyDescent="0.2">
      <c r="A50" t="s">
        <v>1</v>
      </c>
      <c r="E50" s="1" t="s">
        <v>168</v>
      </c>
    </row>
    <row r="51" spans="1:18" ht="12.75" customHeight="1" x14ac:dyDescent="0.2">
      <c r="A51" s="12" t="s">
        <v>14</v>
      </c>
      <c r="B51" s="12"/>
      <c r="C51" s="14" t="s">
        <v>178</v>
      </c>
      <c r="D51" s="12"/>
      <c r="E51" s="13" t="s">
        <v>177</v>
      </c>
      <c r="F51" s="12"/>
      <c r="G51" s="12"/>
      <c r="H51" s="12"/>
      <c r="I51" s="11">
        <f>0+Q51</f>
        <v>0</v>
      </c>
      <c r="O51">
        <f>0+R51</f>
        <v>0</v>
      </c>
      <c r="Q51">
        <f>0+I52+I56+I60+I64+I68</f>
        <v>0</v>
      </c>
      <c r="R51">
        <f>0+O52+O56+O60+O64+O68</f>
        <v>0</v>
      </c>
    </row>
    <row r="52" spans="1:18" x14ac:dyDescent="0.2">
      <c r="A52" s="9" t="s">
        <v>11</v>
      </c>
      <c r="B52" s="10" t="s">
        <v>176</v>
      </c>
      <c r="C52" s="10" t="s">
        <v>175</v>
      </c>
      <c r="D52" s="9" t="s">
        <v>8</v>
      </c>
      <c r="E52" s="8" t="s">
        <v>174</v>
      </c>
      <c r="F52" s="7" t="s">
        <v>155</v>
      </c>
      <c r="G52" s="6">
        <v>5.6719999999999997</v>
      </c>
      <c r="H52" s="5">
        <v>0</v>
      </c>
      <c r="I52" s="5">
        <f>ROUND(ROUND(H52,2)*ROUND(G52,3),2)</f>
        <v>0</v>
      </c>
      <c r="O52">
        <f>(I52*15)/100</f>
        <v>0</v>
      </c>
      <c r="P52" t="s">
        <v>6</v>
      </c>
    </row>
    <row r="53" spans="1:18" x14ac:dyDescent="0.2">
      <c r="A53" s="4" t="s">
        <v>5</v>
      </c>
      <c r="E53" s="1" t="s">
        <v>174</v>
      </c>
    </row>
    <row r="54" spans="1:18" ht="51" x14ac:dyDescent="0.2">
      <c r="A54" s="3" t="s">
        <v>3</v>
      </c>
      <c r="E54" s="2" t="s">
        <v>173</v>
      </c>
    </row>
    <row r="55" spans="1:18" ht="280.5" x14ac:dyDescent="0.2">
      <c r="A55" t="s">
        <v>1</v>
      </c>
      <c r="E55" s="1" t="s">
        <v>163</v>
      </c>
    </row>
    <row r="56" spans="1:18" x14ac:dyDescent="0.2">
      <c r="A56" s="9" t="s">
        <v>11</v>
      </c>
      <c r="B56" s="10" t="s">
        <v>172</v>
      </c>
      <c r="C56" s="10" t="s">
        <v>171</v>
      </c>
      <c r="D56" s="9" t="s">
        <v>8</v>
      </c>
      <c r="E56" s="8" t="s">
        <v>170</v>
      </c>
      <c r="F56" s="7" t="s">
        <v>7</v>
      </c>
      <c r="G56" s="6">
        <v>0.22</v>
      </c>
      <c r="H56" s="5">
        <v>0</v>
      </c>
      <c r="I56" s="5">
        <f>ROUND(ROUND(H56,2)*ROUND(G56,3),2)</f>
        <v>0</v>
      </c>
      <c r="O56">
        <f>(I56*15)/100</f>
        <v>0</v>
      </c>
      <c r="P56" t="s">
        <v>6</v>
      </c>
    </row>
    <row r="57" spans="1:18" x14ac:dyDescent="0.2">
      <c r="A57" s="4" t="s">
        <v>5</v>
      </c>
      <c r="E57" s="1" t="s">
        <v>170</v>
      </c>
    </row>
    <row r="58" spans="1:18" x14ac:dyDescent="0.2">
      <c r="A58" s="3" t="s">
        <v>3</v>
      </c>
      <c r="E58" s="2" t="s">
        <v>169</v>
      </c>
    </row>
    <row r="59" spans="1:18" ht="204" x14ac:dyDescent="0.2">
      <c r="A59" t="s">
        <v>1</v>
      </c>
      <c r="E59" s="1" t="s">
        <v>168</v>
      </c>
    </row>
    <row r="60" spans="1:18" x14ac:dyDescent="0.2">
      <c r="A60" s="9" t="s">
        <v>11</v>
      </c>
      <c r="B60" s="10" t="s">
        <v>167</v>
      </c>
      <c r="C60" s="10" t="s">
        <v>166</v>
      </c>
      <c r="D60" s="9" t="s">
        <v>8</v>
      </c>
      <c r="E60" s="8" t="s">
        <v>165</v>
      </c>
      <c r="F60" s="7" t="s">
        <v>155</v>
      </c>
      <c r="G60" s="6">
        <v>79.2</v>
      </c>
      <c r="H60" s="5">
        <v>0</v>
      </c>
      <c r="I60" s="5">
        <f>ROUND(ROUND(H60,2)*ROUND(G60,3),2)</f>
        <v>0</v>
      </c>
      <c r="O60">
        <f>(I60*15)/100</f>
        <v>0</v>
      </c>
      <c r="P60" t="s">
        <v>6</v>
      </c>
    </row>
    <row r="61" spans="1:18" x14ac:dyDescent="0.2">
      <c r="A61" s="4" t="s">
        <v>5</v>
      </c>
      <c r="E61" s="1" t="s">
        <v>165</v>
      </c>
    </row>
    <row r="62" spans="1:18" x14ac:dyDescent="0.2">
      <c r="A62" s="3" t="s">
        <v>3</v>
      </c>
      <c r="E62" s="2" t="s">
        <v>164</v>
      </c>
    </row>
    <row r="63" spans="1:18" ht="280.5" x14ac:dyDescent="0.2">
      <c r="A63" t="s">
        <v>1</v>
      </c>
      <c r="E63" s="1" t="s">
        <v>163</v>
      </c>
    </row>
    <row r="64" spans="1:18" x14ac:dyDescent="0.2">
      <c r="A64" s="9" t="s">
        <v>11</v>
      </c>
      <c r="B64" s="10" t="s">
        <v>162</v>
      </c>
      <c r="C64" s="10" t="s">
        <v>161</v>
      </c>
      <c r="D64" s="9" t="s">
        <v>8</v>
      </c>
      <c r="E64" s="8" t="s">
        <v>160</v>
      </c>
      <c r="F64" s="7" t="s">
        <v>155</v>
      </c>
      <c r="G64" s="6">
        <v>28.367999999999999</v>
      </c>
      <c r="H64" s="5">
        <v>0</v>
      </c>
      <c r="I64" s="5">
        <f>ROUND(ROUND(H64,2)*ROUND(G64,3),2)</f>
        <v>0</v>
      </c>
      <c r="O64">
        <f>(I64*15)/100</f>
        <v>0</v>
      </c>
      <c r="P64" t="s">
        <v>6</v>
      </c>
    </row>
    <row r="65" spans="1:18" ht="38.25" x14ac:dyDescent="0.2">
      <c r="A65" s="4" t="s">
        <v>5</v>
      </c>
      <c r="E65" s="1" t="s">
        <v>159</v>
      </c>
    </row>
    <row r="66" spans="1:18" ht="89.25" x14ac:dyDescent="0.2">
      <c r="A66" s="3" t="s">
        <v>3</v>
      </c>
      <c r="E66" s="2" t="s">
        <v>158</v>
      </c>
    </row>
    <row r="67" spans="1:18" x14ac:dyDescent="0.2">
      <c r="A67" t="s">
        <v>1</v>
      </c>
      <c r="E67" s="1" t="s">
        <v>8</v>
      </c>
    </row>
    <row r="68" spans="1:18" x14ac:dyDescent="0.2">
      <c r="A68" s="9" t="s">
        <v>11</v>
      </c>
      <c r="B68" s="10" t="s">
        <v>157</v>
      </c>
      <c r="C68" s="10" t="s">
        <v>156</v>
      </c>
      <c r="D68" s="9" t="s">
        <v>8</v>
      </c>
      <c r="E68" s="8" t="s">
        <v>154</v>
      </c>
      <c r="F68" s="7" t="s">
        <v>155</v>
      </c>
      <c r="G68" s="6">
        <v>10.56</v>
      </c>
      <c r="H68" s="5">
        <v>0</v>
      </c>
      <c r="I68" s="5">
        <f>ROUND(ROUND(H68,2)*ROUND(G68,3),2)</f>
        <v>0</v>
      </c>
      <c r="O68">
        <f>(I68*15)/100</f>
        <v>0</v>
      </c>
      <c r="P68" t="s">
        <v>6</v>
      </c>
    </row>
    <row r="69" spans="1:18" x14ac:dyDescent="0.2">
      <c r="A69" s="4" t="s">
        <v>5</v>
      </c>
      <c r="E69" s="1" t="s">
        <v>154</v>
      </c>
    </row>
    <row r="70" spans="1:18" x14ac:dyDescent="0.2">
      <c r="A70" s="3" t="s">
        <v>3</v>
      </c>
      <c r="E70" s="2" t="s">
        <v>153</v>
      </c>
    </row>
    <row r="71" spans="1:18" ht="25.5" x14ac:dyDescent="0.2">
      <c r="A71" t="s">
        <v>1</v>
      </c>
      <c r="E71" s="1" t="s">
        <v>152</v>
      </c>
    </row>
    <row r="72" spans="1:18" ht="12.75" customHeight="1" x14ac:dyDescent="0.2">
      <c r="A72" s="12" t="s">
        <v>14</v>
      </c>
      <c r="B72" s="12"/>
      <c r="C72" s="14" t="s">
        <v>151</v>
      </c>
      <c r="D72" s="12"/>
      <c r="E72" s="13" t="s">
        <v>150</v>
      </c>
      <c r="F72" s="12"/>
      <c r="G72" s="12"/>
      <c r="H72" s="12"/>
      <c r="I72" s="11">
        <f>0+Q72</f>
        <v>0</v>
      </c>
      <c r="O72">
        <f>0+R72</f>
        <v>0</v>
      </c>
      <c r="Q72">
        <f>0+I73+I77</f>
        <v>0</v>
      </c>
      <c r="R72">
        <f>0+O73+O77</f>
        <v>0</v>
      </c>
    </row>
    <row r="73" spans="1:18" x14ac:dyDescent="0.2">
      <c r="A73" s="9" t="s">
        <v>11</v>
      </c>
      <c r="B73" s="10" t="s">
        <v>149</v>
      </c>
      <c r="C73" s="10" t="s">
        <v>148</v>
      </c>
      <c r="D73" s="9" t="s">
        <v>8</v>
      </c>
      <c r="E73" s="8" t="s">
        <v>147</v>
      </c>
      <c r="F73" s="7" t="s">
        <v>80</v>
      </c>
      <c r="G73" s="6">
        <v>208.23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x14ac:dyDescent="0.2">
      <c r="A74" s="4" t="s">
        <v>5</v>
      </c>
      <c r="E74" s="1" t="s">
        <v>147</v>
      </c>
    </row>
    <row r="75" spans="1:18" x14ac:dyDescent="0.2">
      <c r="A75" s="3" t="s">
        <v>3</v>
      </c>
      <c r="E75" s="2" t="s">
        <v>146</v>
      </c>
    </row>
    <row r="76" spans="1:18" ht="38.25" x14ac:dyDescent="0.2">
      <c r="A76" t="s">
        <v>1</v>
      </c>
      <c r="E76" s="1" t="s">
        <v>145</v>
      </c>
    </row>
    <row r="77" spans="1:18" x14ac:dyDescent="0.2">
      <c r="A77" s="9" t="s">
        <v>11</v>
      </c>
      <c r="B77" s="10" t="s">
        <v>144</v>
      </c>
      <c r="C77" s="10" t="s">
        <v>143</v>
      </c>
      <c r="D77" s="9" t="s">
        <v>8</v>
      </c>
      <c r="E77" s="8" t="s">
        <v>142</v>
      </c>
      <c r="F77" s="7" t="s">
        <v>80</v>
      </c>
      <c r="G77" s="6">
        <v>1208.7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8" ht="165.75" x14ac:dyDescent="0.2">
      <c r="A78" s="4" t="s">
        <v>5</v>
      </c>
      <c r="E78" s="1" t="s">
        <v>141</v>
      </c>
    </row>
    <row r="79" spans="1:18" x14ac:dyDescent="0.2">
      <c r="A79" s="3" t="s">
        <v>3</v>
      </c>
      <c r="E79" s="2" t="s">
        <v>140</v>
      </c>
    </row>
    <row r="80" spans="1:18" x14ac:dyDescent="0.2">
      <c r="A80" t="s">
        <v>1</v>
      </c>
      <c r="E80" s="1" t="s">
        <v>8</v>
      </c>
    </row>
    <row r="81" spans="1:18" ht="12.75" customHeight="1" x14ac:dyDescent="0.2">
      <c r="A81" s="12" t="s">
        <v>14</v>
      </c>
      <c r="B81" s="12"/>
      <c r="C81" s="14" t="s">
        <v>139</v>
      </c>
      <c r="D81" s="12"/>
      <c r="E81" s="13" t="s">
        <v>138</v>
      </c>
      <c r="F81" s="12"/>
      <c r="G81" s="12"/>
      <c r="H81" s="12"/>
      <c r="I81" s="11">
        <f>0+Q81</f>
        <v>0</v>
      </c>
      <c r="O81">
        <f>0+R81</f>
        <v>0</v>
      </c>
      <c r="Q81">
        <f>0+I82</f>
        <v>0</v>
      </c>
      <c r="R81">
        <f>0+O82</f>
        <v>0</v>
      </c>
    </row>
    <row r="82" spans="1:18" ht="25.5" x14ac:dyDescent="0.2">
      <c r="A82" s="9" t="s">
        <v>11</v>
      </c>
      <c r="B82" s="10" t="s">
        <v>137</v>
      </c>
      <c r="C82" s="10" t="s">
        <v>136</v>
      </c>
      <c r="D82" s="9" t="s">
        <v>8</v>
      </c>
      <c r="E82" s="8" t="s">
        <v>135</v>
      </c>
      <c r="F82" s="7" t="s">
        <v>80</v>
      </c>
      <c r="G82" s="6">
        <v>800</v>
      </c>
      <c r="H82" s="5">
        <v>0</v>
      </c>
      <c r="I82" s="5">
        <f>ROUND(ROUND(H82,2)*ROUND(G82,3),2)</f>
        <v>0</v>
      </c>
      <c r="O82">
        <f>(I82*15)/100</f>
        <v>0</v>
      </c>
      <c r="P82" t="s">
        <v>6</v>
      </c>
    </row>
    <row r="83" spans="1:18" ht="25.5" x14ac:dyDescent="0.2">
      <c r="A83" s="4" t="s">
        <v>5</v>
      </c>
      <c r="E83" s="1" t="s">
        <v>135</v>
      </c>
    </row>
    <row r="84" spans="1:18" ht="25.5" x14ac:dyDescent="0.2">
      <c r="A84" s="3" t="s">
        <v>3</v>
      </c>
      <c r="E84" s="2" t="s">
        <v>134</v>
      </c>
    </row>
    <row r="85" spans="1:18" ht="140.25" x14ac:dyDescent="0.2">
      <c r="A85" t="s">
        <v>1</v>
      </c>
      <c r="E85" s="1" t="s">
        <v>133</v>
      </c>
    </row>
    <row r="86" spans="1:18" ht="12.75" customHeight="1" x14ac:dyDescent="0.2">
      <c r="A86" s="12" t="s">
        <v>14</v>
      </c>
      <c r="B86" s="12"/>
      <c r="C86" s="14" t="s">
        <v>132</v>
      </c>
      <c r="D86" s="12"/>
      <c r="E86" s="13" t="s">
        <v>131</v>
      </c>
      <c r="F86" s="12"/>
      <c r="G86" s="12"/>
      <c r="H86" s="12"/>
      <c r="I86" s="11">
        <f>0+Q86</f>
        <v>0</v>
      </c>
      <c r="O86">
        <f>0+R86</f>
        <v>0</v>
      </c>
      <c r="Q86">
        <f>0+I87</f>
        <v>0</v>
      </c>
      <c r="R86">
        <f>0+O87</f>
        <v>0</v>
      </c>
    </row>
    <row r="87" spans="1:18" x14ac:dyDescent="0.2">
      <c r="A87" s="9" t="s">
        <v>11</v>
      </c>
      <c r="B87" s="10" t="s">
        <v>130</v>
      </c>
      <c r="C87" s="10" t="s">
        <v>129</v>
      </c>
      <c r="D87" s="9" t="s">
        <v>8</v>
      </c>
      <c r="E87" s="8" t="s">
        <v>128</v>
      </c>
      <c r="F87" s="7" t="s">
        <v>17</v>
      </c>
      <c r="G87" s="6">
        <v>2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x14ac:dyDescent="0.2">
      <c r="A88" s="4" t="s">
        <v>5</v>
      </c>
      <c r="E88" s="1" t="s">
        <v>128</v>
      </c>
    </row>
    <row r="89" spans="1:18" ht="51" x14ac:dyDescent="0.2">
      <c r="A89" s="3" t="s">
        <v>3</v>
      </c>
      <c r="E89" s="2" t="s">
        <v>127</v>
      </c>
    </row>
    <row r="90" spans="1:18" ht="114.75" x14ac:dyDescent="0.2">
      <c r="A90" t="s">
        <v>1</v>
      </c>
      <c r="E90" s="1" t="s">
        <v>126</v>
      </c>
    </row>
    <row r="91" spans="1:18" ht="12.75" customHeight="1" x14ac:dyDescent="0.2">
      <c r="A91" s="12" t="s">
        <v>14</v>
      </c>
      <c r="B91" s="12"/>
      <c r="C91" s="14" t="s">
        <v>125</v>
      </c>
      <c r="D91" s="12"/>
      <c r="E91" s="13" t="s">
        <v>124</v>
      </c>
      <c r="F91" s="12"/>
      <c r="G91" s="12"/>
      <c r="H91" s="12"/>
      <c r="I91" s="11">
        <f>0+Q91</f>
        <v>0</v>
      </c>
      <c r="O91">
        <f>0+R91</f>
        <v>0</v>
      </c>
      <c r="Q91">
        <f>0+I92+I96</f>
        <v>0</v>
      </c>
      <c r="R91">
        <f>0+O92+O96</f>
        <v>0</v>
      </c>
    </row>
    <row r="92" spans="1:18" x14ac:dyDescent="0.2">
      <c r="A92" s="9" t="s">
        <v>11</v>
      </c>
      <c r="B92" s="10" t="s">
        <v>123</v>
      </c>
      <c r="C92" s="10" t="s">
        <v>122</v>
      </c>
      <c r="D92" s="9" t="s">
        <v>8</v>
      </c>
      <c r="E92" s="8" t="s">
        <v>121</v>
      </c>
      <c r="F92" s="7" t="s">
        <v>7</v>
      </c>
      <c r="G92" s="6">
        <v>4.3999999999999997E-2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121</v>
      </c>
    </row>
    <row r="94" spans="1:18" ht="51" x14ac:dyDescent="0.2">
      <c r="A94" s="3" t="s">
        <v>3</v>
      </c>
      <c r="E94" s="2" t="s">
        <v>120</v>
      </c>
    </row>
    <row r="95" spans="1:18" ht="51" x14ac:dyDescent="0.2">
      <c r="A95" t="s">
        <v>1</v>
      </c>
      <c r="E95" s="1" t="s">
        <v>119</v>
      </c>
    </row>
    <row r="96" spans="1:18" x14ac:dyDescent="0.2">
      <c r="A96" s="9" t="s">
        <v>11</v>
      </c>
      <c r="B96" s="10" t="s">
        <v>118</v>
      </c>
      <c r="C96" s="10" t="s">
        <v>117</v>
      </c>
      <c r="D96" s="9" t="s">
        <v>8</v>
      </c>
      <c r="E96" s="8" t="s">
        <v>116</v>
      </c>
      <c r="F96" s="7" t="s">
        <v>80</v>
      </c>
      <c r="G96" s="6">
        <v>1.54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8" ht="63.75" x14ac:dyDescent="0.2">
      <c r="A97" s="4" t="s">
        <v>5</v>
      </c>
      <c r="E97" s="1" t="s">
        <v>115</v>
      </c>
    </row>
    <row r="98" spans="1:18" x14ac:dyDescent="0.2">
      <c r="A98" s="3" t="s">
        <v>3</v>
      </c>
      <c r="E98" s="2" t="s">
        <v>114</v>
      </c>
    </row>
    <row r="99" spans="1:18" ht="76.5" x14ac:dyDescent="0.2">
      <c r="A99" t="s">
        <v>1</v>
      </c>
      <c r="E99" s="1" t="s">
        <v>113</v>
      </c>
    </row>
    <row r="100" spans="1:18" ht="12.75" customHeight="1" x14ac:dyDescent="0.2">
      <c r="A100" s="12" t="s">
        <v>14</v>
      </c>
      <c r="B100" s="12"/>
      <c r="C100" s="14" t="s">
        <v>112</v>
      </c>
      <c r="D100" s="12"/>
      <c r="E100" s="13" t="s">
        <v>111</v>
      </c>
      <c r="F100" s="12"/>
      <c r="G100" s="12"/>
      <c r="H100" s="12"/>
      <c r="I100" s="11">
        <f>0+Q100</f>
        <v>0</v>
      </c>
      <c r="O100">
        <f>0+R100</f>
        <v>0</v>
      </c>
      <c r="Q100">
        <f>0+I101</f>
        <v>0</v>
      </c>
      <c r="R100">
        <f>0+O101</f>
        <v>0</v>
      </c>
    </row>
    <row r="101" spans="1:18" ht="25.5" x14ac:dyDescent="0.2">
      <c r="A101" s="9" t="s">
        <v>11</v>
      </c>
      <c r="B101" s="10" t="s">
        <v>110</v>
      </c>
      <c r="C101" s="10" t="s">
        <v>109</v>
      </c>
      <c r="D101" s="9" t="s">
        <v>8</v>
      </c>
      <c r="E101" s="8" t="s">
        <v>108</v>
      </c>
      <c r="F101" s="7" t="s">
        <v>17</v>
      </c>
      <c r="G101" s="6">
        <v>2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8" ht="63.75" x14ac:dyDescent="0.2">
      <c r="A102" s="4" t="s">
        <v>5</v>
      </c>
      <c r="E102" s="1" t="s">
        <v>107</v>
      </c>
    </row>
    <row r="103" spans="1:18" x14ac:dyDescent="0.2">
      <c r="A103" s="3" t="s">
        <v>3</v>
      </c>
      <c r="E103" s="2" t="s">
        <v>106</v>
      </c>
    </row>
    <row r="104" spans="1:18" ht="38.25" x14ac:dyDescent="0.2">
      <c r="A104" t="s">
        <v>1</v>
      </c>
      <c r="E104" s="1" t="s">
        <v>72</v>
      </c>
    </row>
    <row r="105" spans="1:18" ht="12.75" customHeight="1" x14ac:dyDescent="0.2">
      <c r="A105" s="12" t="s">
        <v>14</v>
      </c>
      <c r="B105" s="12"/>
      <c r="C105" s="14" t="s">
        <v>105</v>
      </c>
      <c r="D105" s="12"/>
      <c r="E105" s="13" t="s">
        <v>104</v>
      </c>
      <c r="F105" s="12"/>
      <c r="G105" s="12"/>
      <c r="H105" s="12"/>
      <c r="I105" s="11">
        <f>0+Q105</f>
        <v>0</v>
      </c>
      <c r="O105">
        <f>0+R105</f>
        <v>0</v>
      </c>
      <c r="Q105">
        <f>0+I106+I110+I114+I122+I126+I130+I134+I138+I142+I146+I150+I154+I158+I162+I166+I170+I174+I178</f>
        <v>0</v>
      </c>
      <c r="R105">
        <f>0+O106+O110+O114+O122+O126+O130+O134+O138+O142+O146+O150+O154+O158+O162+O166+O170+O174+O178</f>
        <v>0</v>
      </c>
    </row>
    <row r="106" spans="1:18" x14ac:dyDescent="0.2">
      <c r="A106" s="9" t="s">
        <v>11</v>
      </c>
      <c r="B106" s="10" t="s">
        <v>103</v>
      </c>
      <c r="C106" s="10" t="s">
        <v>102</v>
      </c>
      <c r="D106" s="9" t="s">
        <v>8</v>
      </c>
      <c r="E106" s="8" t="s">
        <v>101</v>
      </c>
      <c r="F106" s="7" t="s">
        <v>68</v>
      </c>
      <c r="G106" s="6">
        <v>440</v>
      </c>
      <c r="H106" s="5">
        <v>0</v>
      </c>
      <c r="I106" s="5">
        <f>ROUND(ROUND(H106,2)*ROUND(G106,3),2)</f>
        <v>0</v>
      </c>
      <c r="O106">
        <f>(I106*15)/100</f>
        <v>0</v>
      </c>
      <c r="P106" t="s">
        <v>6</v>
      </c>
    </row>
    <row r="107" spans="1:18" ht="229.5" x14ac:dyDescent="0.2">
      <c r="A107" s="4" t="s">
        <v>5</v>
      </c>
      <c r="E107" s="1" t="s">
        <v>100</v>
      </c>
    </row>
    <row r="108" spans="1:18" x14ac:dyDescent="0.2">
      <c r="A108" s="3" t="s">
        <v>3</v>
      </c>
      <c r="E108" s="2" t="s">
        <v>99</v>
      </c>
    </row>
    <row r="109" spans="1:18" x14ac:dyDescent="0.2">
      <c r="A109" t="s">
        <v>1</v>
      </c>
      <c r="E109" s="1" t="s">
        <v>8</v>
      </c>
    </row>
    <row r="110" spans="1:18" ht="25.5" x14ac:dyDescent="0.2">
      <c r="A110" s="9" t="s">
        <v>11</v>
      </c>
      <c r="B110" s="10" t="s">
        <v>98</v>
      </c>
      <c r="C110" s="10" t="s">
        <v>97</v>
      </c>
      <c r="D110" s="9" t="s">
        <v>8</v>
      </c>
      <c r="E110" s="8" t="s">
        <v>96</v>
      </c>
      <c r="F110" s="7" t="s">
        <v>68</v>
      </c>
      <c r="G110" s="6">
        <v>440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ht="25.5" x14ac:dyDescent="0.2">
      <c r="A111" s="4" t="s">
        <v>5</v>
      </c>
      <c r="E111" s="1" t="s">
        <v>96</v>
      </c>
    </row>
    <row r="112" spans="1:18" x14ac:dyDescent="0.2">
      <c r="A112" s="3" t="s">
        <v>3</v>
      </c>
      <c r="E112" s="2" t="s">
        <v>95</v>
      </c>
    </row>
    <row r="113" spans="1:16" ht="153" x14ac:dyDescent="0.2">
      <c r="A113" t="s">
        <v>1</v>
      </c>
      <c r="E113" s="1" t="s">
        <v>94</v>
      </c>
    </row>
    <row r="114" spans="1:16" ht="25.5" x14ac:dyDescent="0.2">
      <c r="A114" s="9" t="s">
        <v>11</v>
      </c>
      <c r="B114" s="36" t="s">
        <v>93</v>
      </c>
      <c r="C114" s="36" t="s">
        <v>92</v>
      </c>
      <c r="D114" s="37" t="s">
        <v>8</v>
      </c>
      <c r="E114" s="38" t="s">
        <v>91</v>
      </c>
      <c r="F114" s="39" t="s">
        <v>68</v>
      </c>
      <c r="G114" s="40">
        <v>1.74</v>
      </c>
      <c r="H114" s="41">
        <v>0</v>
      </c>
      <c r="I114" s="41">
        <f>ROUND(ROUND(H114,2)*ROUND(G114,3),2)</f>
        <v>0</v>
      </c>
      <c r="O114">
        <f>(I114*15)/100</f>
        <v>0</v>
      </c>
      <c r="P114" t="s">
        <v>6</v>
      </c>
    </row>
    <row r="115" spans="1:16" ht="229.5" x14ac:dyDescent="0.2">
      <c r="A115" s="4" t="s">
        <v>5</v>
      </c>
      <c r="B115" s="42"/>
      <c r="C115" s="42"/>
      <c r="D115" s="42"/>
      <c r="E115" s="43" t="s">
        <v>90</v>
      </c>
      <c r="F115" s="42"/>
      <c r="G115" s="42"/>
      <c r="H115" s="42"/>
      <c r="I115" s="42"/>
    </row>
    <row r="116" spans="1:16" x14ac:dyDescent="0.2">
      <c r="A116" s="3" t="s">
        <v>3</v>
      </c>
      <c r="B116" s="42"/>
      <c r="C116" s="42"/>
      <c r="D116" s="42"/>
      <c r="E116" s="44" t="s">
        <v>89</v>
      </c>
      <c r="F116" s="42"/>
      <c r="G116" s="42"/>
      <c r="H116" s="42"/>
      <c r="I116" s="42"/>
    </row>
    <row r="117" spans="1:16" x14ac:dyDescent="0.2">
      <c r="A117" t="s">
        <v>1</v>
      </c>
      <c r="E117" s="1" t="s">
        <v>8</v>
      </c>
    </row>
    <row r="118" spans="1:16" s="33" customFormat="1" ht="25.5" x14ac:dyDescent="0.2">
      <c r="A118" s="27" t="s">
        <v>11</v>
      </c>
      <c r="B118" s="28" t="s">
        <v>93</v>
      </c>
      <c r="C118" s="28" t="s">
        <v>92</v>
      </c>
      <c r="D118" s="27" t="s">
        <v>8</v>
      </c>
      <c r="E118" s="29" t="s">
        <v>91</v>
      </c>
      <c r="F118" s="30" t="s">
        <v>68</v>
      </c>
      <c r="G118" s="31">
        <v>4.3499999999999996</v>
      </c>
      <c r="H118" s="32">
        <v>0</v>
      </c>
      <c r="I118" s="32">
        <f>ROUND(ROUND(H118,2)*ROUND(G118,3),2)</f>
        <v>0</v>
      </c>
      <c r="O118" s="33">
        <f>(I118*15)/100</f>
        <v>0</v>
      </c>
      <c r="P118" s="33" t="s">
        <v>6</v>
      </c>
    </row>
    <row r="119" spans="1:16" ht="229.5" x14ac:dyDescent="0.2">
      <c r="E119" s="34" t="s">
        <v>90</v>
      </c>
    </row>
    <row r="120" spans="1:16" x14ac:dyDescent="0.2">
      <c r="E120" s="35" t="s">
        <v>249</v>
      </c>
    </row>
    <row r="121" spans="1:16" x14ac:dyDescent="0.2">
      <c r="E121" s="1"/>
    </row>
    <row r="122" spans="1:16" ht="25.5" x14ac:dyDescent="0.2">
      <c r="A122" s="9" t="s">
        <v>11</v>
      </c>
      <c r="B122" s="10" t="s">
        <v>88</v>
      </c>
      <c r="C122" s="10" t="s">
        <v>87</v>
      </c>
      <c r="D122" s="9" t="s">
        <v>8</v>
      </c>
      <c r="E122" s="8" t="s">
        <v>86</v>
      </c>
      <c r="F122" s="7" t="s">
        <v>68</v>
      </c>
      <c r="G122" s="6">
        <v>444.35</v>
      </c>
      <c r="H122" s="5">
        <v>0</v>
      </c>
      <c r="I122" s="5">
        <f>ROUND(ROUND(H122,2)*ROUND(G122,3),2)</f>
        <v>0</v>
      </c>
      <c r="O122">
        <f>(I122*15)/100</f>
        <v>0</v>
      </c>
      <c r="P122" t="s">
        <v>6</v>
      </c>
    </row>
    <row r="123" spans="1:16" ht="89.25" x14ac:dyDescent="0.2">
      <c r="A123" s="4" t="s">
        <v>5</v>
      </c>
      <c r="E123" s="1" t="s">
        <v>85</v>
      </c>
    </row>
    <row r="124" spans="1:16" x14ac:dyDescent="0.2">
      <c r="A124" s="3" t="s">
        <v>3</v>
      </c>
      <c r="E124" s="2" t="s">
        <v>84</v>
      </c>
    </row>
    <row r="125" spans="1:16" x14ac:dyDescent="0.2">
      <c r="A125" t="s">
        <v>1</v>
      </c>
      <c r="E125" s="1" t="s">
        <v>8</v>
      </c>
    </row>
    <row r="126" spans="1:16" x14ac:dyDescent="0.2">
      <c r="A126" s="9" t="s">
        <v>11</v>
      </c>
      <c r="B126" s="10" t="s">
        <v>83</v>
      </c>
      <c r="C126" s="10" t="s">
        <v>82</v>
      </c>
      <c r="D126" s="9" t="s">
        <v>8</v>
      </c>
      <c r="E126" s="8" t="s">
        <v>81</v>
      </c>
      <c r="F126" s="7" t="s">
        <v>80</v>
      </c>
      <c r="G126" s="6">
        <v>2.9279999999999999</v>
      </c>
      <c r="H126" s="5">
        <v>0</v>
      </c>
      <c r="I126" s="5">
        <f>ROUND(ROUND(H126,2)*ROUND(G126,3),2)</f>
        <v>0</v>
      </c>
      <c r="O126">
        <f>(I126*15)/100</f>
        <v>0</v>
      </c>
      <c r="P126" t="s">
        <v>6</v>
      </c>
    </row>
    <row r="127" spans="1:16" ht="229.5" x14ac:dyDescent="0.2">
      <c r="A127" s="4" t="s">
        <v>5</v>
      </c>
      <c r="E127" s="1" t="s">
        <v>79</v>
      </c>
    </row>
    <row r="128" spans="1:16" x14ac:dyDescent="0.2">
      <c r="A128" s="3" t="s">
        <v>3</v>
      </c>
      <c r="E128" s="2" t="s">
        <v>78</v>
      </c>
    </row>
    <row r="129" spans="1:16" x14ac:dyDescent="0.2">
      <c r="A129" t="s">
        <v>1</v>
      </c>
      <c r="E129" s="1" t="s">
        <v>8</v>
      </c>
    </row>
    <row r="130" spans="1:16" x14ac:dyDescent="0.2">
      <c r="A130" s="9" t="s">
        <v>11</v>
      </c>
      <c r="B130" s="10" t="s">
        <v>77</v>
      </c>
      <c r="C130" s="10" t="s">
        <v>76</v>
      </c>
      <c r="D130" s="9" t="s">
        <v>8</v>
      </c>
      <c r="E130" s="8" t="s">
        <v>75</v>
      </c>
      <c r="F130" s="7" t="s">
        <v>17</v>
      </c>
      <c r="G130" s="6">
        <v>1</v>
      </c>
      <c r="H130" s="5">
        <v>0</v>
      </c>
      <c r="I130" s="5">
        <f>ROUND(ROUND(H130,2)*ROUND(G130,3),2)</f>
        <v>0</v>
      </c>
      <c r="O130">
        <f>(I130*15)/100</f>
        <v>0</v>
      </c>
      <c r="P130" t="s">
        <v>6</v>
      </c>
    </row>
    <row r="131" spans="1:16" ht="114.75" x14ac:dyDescent="0.2">
      <c r="A131" s="4" t="s">
        <v>5</v>
      </c>
      <c r="E131" s="1" t="s">
        <v>74</v>
      </c>
    </row>
    <row r="132" spans="1:16" x14ac:dyDescent="0.2">
      <c r="A132" s="3" t="s">
        <v>3</v>
      </c>
      <c r="E132" s="2" t="s">
        <v>73</v>
      </c>
    </row>
    <row r="133" spans="1:16" ht="38.25" x14ac:dyDescent="0.2">
      <c r="A133" t="s">
        <v>1</v>
      </c>
      <c r="E133" s="1" t="s">
        <v>72</v>
      </c>
    </row>
    <row r="134" spans="1:16" ht="38.25" x14ac:dyDescent="0.2">
      <c r="A134" s="9" t="s">
        <v>11</v>
      </c>
      <c r="B134" s="10" t="s">
        <v>71</v>
      </c>
      <c r="C134" s="10" t="s">
        <v>70</v>
      </c>
      <c r="D134" s="9" t="s">
        <v>8</v>
      </c>
      <c r="E134" s="8" t="s">
        <v>69</v>
      </c>
      <c r="F134" s="7" t="s">
        <v>68</v>
      </c>
      <c r="G134" s="6">
        <v>10.593999999999999</v>
      </c>
      <c r="H134" s="5">
        <v>0</v>
      </c>
      <c r="I134" s="5">
        <f>ROUND(ROUND(H134,2)*ROUND(G134,3),2)</f>
        <v>0</v>
      </c>
      <c r="O134">
        <f>(I134*15)/100</f>
        <v>0</v>
      </c>
      <c r="P134" t="s">
        <v>6</v>
      </c>
    </row>
    <row r="135" spans="1:16" ht="102" x14ac:dyDescent="0.2">
      <c r="A135" s="4" t="s">
        <v>5</v>
      </c>
      <c r="E135" s="1" t="s">
        <v>67</v>
      </c>
    </row>
    <row r="136" spans="1:16" ht="51" x14ac:dyDescent="0.2">
      <c r="A136" s="3" t="s">
        <v>3</v>
      </c>
      <c r="E136" s="2" t="s">
        <v>66</v>
      </c>
    </row>
    <row r="137" spans="1:16" x14ac:dyDescent="0.2">
      <c r="A137" t="s">
        <v>1</v>
      </c>
      <c r="E137" s="1" t="s">
        <v>8</v>
      </c>
    </row>
    <row r="138" spans="1:16" ht="25.5" x14ac:dyDescent="0.2">
      <c r="A138" s="9" t="s">
        <v>11</v>
      </c>
      <c r="B138" s="10" t="s">
        <v>65</v>
      </c>
      <c r="C138" s="10" t="s">
        <v>64</v>
      </c>
      <c r="D138" s="9" t="s">
        <v>8</v>
      </c>
      <c r="E138" s="8" t="s">
        <v>63</v>
      </c>
      <c r="F138" s="7" t="s">
        <v>17</v>
      </c>
      <c r="G138" s="6">
        <v>10</v>
      </c>
      <c r="H138" s="5">
        <v>0</v>
      </c>
      <c r="I138" s="5">
        <f>ROUND(ROUND(H138,2)*ROUND(G138,3),2)</f>
        <v>0</v>
      </c>
      <c r="O138">
        <f>(I138*15)/100</f>
        <v>0</v>
      </c>
      <c r="P138" t="s">
        <v>6</v>
      </c>
    </row>
    <row r="139" spans="1:16" ht="25.5" x14ac:dyDescent="0.2">
      <c r="A139" s="4" t="s">
        <v>5</v>
      </c>
      <c r="E139" s="1" t="s">
        <v>63</v>
      </c>
    </row>
    <row r="140" spans="1:16" ht="38.25" x14ac:dyDescent="0.2">
      <c r="A140" s="3" t="s">
        <v>3</v>
      </c>
      <c r="E140" s="2" t="s">
        <v>62</v>
      </c>
    </row>
    <row r="141" spans="1:16" ht="89.25" x14ac:dyDescent="0.2">
      <c r="A141" t="s">
        <v>1</v>
      </c>
      <c r="E141" s="1" t="s">
        <v>31</v>
      </c>
    </row>
    <row r="142" spans="1:16" ht="25.5" x14ac:dyDescent="0.2">
      <c r="A142" s="9" t="s">
        <v>11</v>
      </c>
      <c r="B142" s="10" t="s">
        <v>61</v>
      </c>
      <c r="C142" s="10" t="s">
        <v>60</v>
      </c>
      <c r="D142" s="9" t="s">
        <v>8</v>
      </c>
      <c r="E142" s="8" t="s">
        <v>59</v>
      </c>
      <c r="F142" s="7" t="s">
        <v>17</v>
      </c>
      <c r="G142" s="6">
        <v>1</v>
      </c>
      <c r="H142" s="5">
        <v>0</v>
      </c>
      <c r="I142" s="5">
        <f>ROUND(ROUND(H142,2)*ROUND(G142,3),2)</f>
        <v>0</v>
      </c>
      <c r="O142">
        <f>(I142*15)/100</f>
        <v>0</v>
      </c>
      <c r="P142" t="s">
        <v>6</v>
      </c>
    </row>
    <row r="143" spans="1:16" ht="25.5" x14ac:dyDescent="0.2">
      <c r="A143" s="4" t="s">
        <v>5</v>
      </c>
      <c r="E143" s="1" t="s">
        <v>59</v>
      </c>
    </row>
    <row r="144" spans="1:16" x14ac:dyDescent="0.2">
      <c r="A144" s="3" t="s">
        <v>3</v>
      </c>
      <c r="E144" s="2" t="s">
        <v>58</v>
      </c>
    </row>
    <row r="145" spans="1:16" ht="89.25" x14ac:dyDescent="0.2">
      <c r="A145" t="s">
        <v>1</v>
      </c>
      <c r="E145" s="1" t="s">
        <v>31</v>
      </c>
    </row>
    <row r="146" spans="1:16" x14ac:dyDescent="0.2">
      <c r="A146" s="9" t="s">
        <v>11</v>
      </c>
      <c r="B146" s="10" t="s">
        <v>57</v>
      </c>
      <c r="C146" s="10" t="s">
        <v>56</v>
      </c>
      <c r="D146" s="9" t="s">
        <v>8</v>
      </c>
      <c r="E146" s="8" t="s">
        <v>55</v>
      </c>
      <c r="F146" s="7" t="s">
        <v>17</v>
      </c>
      <c r="G146" s="6">
        <v>1</v>
      </c>
      <c r="H146" s="5">
        <v>0</v>
      </c>
      <c r="I146" s="5">
        <f>ROUND(ROUND(H146,2)*ROUND(G146,3),2)</f>
        <v>0</v>
      </c>
      <c r="O146">
        <f>(I146*15)/100</f>
        <v>0</v>
      </c>
      <c r="P146" t="s">
        <v>6</v>
      </c>
    </row>
    <row r="147" spans="1:16" x14ac:dyDescent="0.2">
      <c r="A147" s="4" t="s">
        <v>5</v>
      </c>
      <c r="E147" s="1" t="s">
        <v>55</v>
      </c>
    </row>
    <row r="148" spans="1:16" x14ac:dyDescent="0.2">
      <c r="A148" s="3" t="s">
        <v>3</v>
      </c>
      <c r="E148" s="2" t="s">
        <v>54</v>
      </c>
    </row>
    <row r="149" spans="1:16" ht="89.25" x14ac:dyDescent="0.2">
      <c r="A149" t="s">
        <v>1</v>
      </c>
      <c r="E149" s="1" t="s">
        <v>31</v>
      </c>
    </row>
    <row r="150" spans="1:16" ht="25.5" x14ac:dyDescent="0.2">
      <c r="A150" s="9" t="s">
        <v>11</v>
      </c>
      <c r="B150" s="10" t="s">
        <v>53</v>
      </c>
      <c r="C150" s="10" t="s">
        <v>52</v>
      </c>
      <c r="D150" s="9" t="s">
        <v>8</v>
      </c>
      <c r="E150" s="8" t="s">
        <v>51</v>
      </c>
      <c r="F150" s="7" t="s">
        <v>17</v>
      </c>
      <c r="G150" s="6">
        <v>4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6</v>
      </c>
    </row>
    <row r="151" spans="1:16" ht="25.5" x14ac:dyDescent="0.2">
      <c r="A151" s="4" t="s">
        <v>5</v>
      </c>
      <c r="E151" s="1" t="s">
        <v>51</v>
      </c>
    </row>
    <row r="152" spans="1:16" x14ac:dyDescent="0.2">
      <c r="A152" s="3" t="s">
        <v>3</v>
      </c>
      <c r="E152" s="2" t="s">
        <v>50</v>
      </c>
    </row>
    <row r="153" spans="1:16" ht="89.25" x14ac:dyDescent="0.2">
      <c r="A153" t="s">
        <v>1</v>
      </c>
      <c r="E153" s="1" t="s">
        <v>31</v>
      </c>
    </row>
    <row r="154" spans="1:16" x14ac:dyDescent="0.2">
      <c r="A154" s="9" t="s">
        <v>11</v>
      </c>
      <c r="B154" s="10" t="s">
        <v>49</v>
      </c>
      <c r="C154" s="10" t="s">
        <v>48</v>
      </c>
      <c r="D154" s="9" t="s">
        <v>8</v>
      </c>
      <c r="E154" s="8" t="s">
        <v>47</v>
      </c>
      <c r="F154" s="7" t="s">
        <v>17</v>
      </c>
      <c r="G154" s="6">
        <v>1</v>
      </c>
      <c r="H154" s="5">
        <v>0</v>
      </c>
      <c r="I154" s="5">
        <f>ROUND(ROUND(H154,2)*ROUND(G154,3),2)</f>
        <v>0</v>
      </c>
      <c r="O154">
        <f>(I154*15)/100</f>
        <v>0</v>
      </c>
      <c r="P154" t="s">
        <v>6</v>
      </c>
    </row>
    <row r="155" spans="1:16" ht="25.5" x14ac:dyDescent="0.2">
      <c r="A155" s="4" t="s">
        <v>5</v>
      </c>
      <c r="E155" s="1" t="s">
        <v>46</v>
      </c>
    </row>
    <row r="156" spans="1:16" x14ac:dyDescent="0.2">
      <c r="A156" s="3" t="s">
        <v>3</v>
      </c>
      <c r="E156" s="2" t="s">
        <v>45</v>
      </c>
    </row>
    <row r="157" spans="1:16" ht="89.25" x14ac:dyDescent="0.2">
      <c r="A157" t="s">
        <v>1</v>
      </c>
      <c r="E157" s="1" t="s">
        <v>31</v>
      </c>
    </row>
    <row r="158" spans="1:16" x14ac:dyDescent="0.2">
      <c r="A158" s="9" t="s">
        <v>11</v>
      </c>
      <c r="B158" s="10" t="s">
        <v>44</v>
      </c>
      <c r="C158" s="10" t="s">
        <v>43</v>
      </c>
      <c r="D158" s="9" t="s">
        <v>8</v>
      </c>
      <c r="E158" s="8" t="s">
        <v>42</v>
      </c>
      <c r="F158" s="7" t="s">
        <v>17</v>
      </c>
      <c r="G158" s="6">
        <v>1</v>
      </c>
      <c r="H158" s="5">
        <v>0</v>
      </c>
      <c r="I158" s="5">
        <f>ROUND(ROUND(H158,2)*ROUND(G158,3),2)</f>
        <v>0</v>
      </c>
      <c r="O158">
        <f>(I158*15)/100</f>
        <v>0</v>
      </c>
      <c r="P158" t="s">
        <v>6</v>
      </c>
    </row>
    <row r="159" spans="1:16" ht="25.5" x14ac:dyDescent="0.2">
      <c r="A159" s="4" t="s">
        <v>5</v>
      </c>
      <c r="E159" s="1" t="s">
        <v>41</v>
      </c>
    </row>
    <row r="160" spans="1:16" x14ac:dyDescent="0.2">
      <c r="A160" s="3" t="s">
        <v>3</v>
      </c>
      <c r="E160" s="2" t="s">
        <v>40</v>
      </c>
    </row>
    <row r="161" spans="1:16" ht="89.25" x14ac:dyDescent="0.2">
      <c r="A161" t="s">
        <v>1</v>
      </c>
      <c r="E161" s="1" t="s">
        <v>31</v>
      </c>
    </row>
    <row r="162" spans="1:16" ht="25.5" x14ac:dyDescent="0.2">
      <c r="A162" s="9" t="s">
        <v>11</v>
      </c>
      <c r="B162" s="10" t="s">
        <v>39</v>
      </c>
      <c r="C162" s="10" t="s">
        <v>38</v>
      </c>
      <c r="D162" s="9" t="s">
        <v>8</v>
      </c>
      <c r="E162" s="8" t="s">
        <v>37</v>
      </c>
      <c r="F162" s="7" t="s">
        <v>17</v>
      </c>
      <c r="G162" s="6">
        <v>20</v>
      </c>
      <c r="H162" s="5">
        <v>0</v>
      </c>
      <c r="I162" s="5">
        <f>ROUND(ROUND(H162,2)*ROUND(G162,3),2)</f>
        <v>0</v>
      </c>
      <c r="O162">
        <f>(I162*15)/100</f>
        <v>0</v>
      </c>
      <c r="P162" t="s">
        <v>6</v>
      </c>
    </row>
    <row r="163" spans="1:16" ht="25.5" x14ac:dyDescent="0.2">
      <c r="A163" s="4" t="s">
        <v>5</v>
      </c>
      <c r="E163" s="1" t="s">
        <v>37</v>
      </c>
    </row>
    <row r="164" spans="1:16" x14ac:dyDescent="0.2">
      <c r="A164" s="3" t="s">
        <v>3</v>
      </c>
      <c r="E164" s="2" t="s">
        <v>36</v>
      </c>
    </row>
    <row r="165" spans="1:16" ht="89.25" x14ac:dyDescent="0.2">
      <c r="A165" t="s">
        <v>1</v>
      </c>
      <c r="E165" s="1" t="s">
        <v>31</v>
      </c>
    </row>
    <row r="166" spans="1:16" x14ac:dyDescent="0.2">
      <c r="A166" s="9" t="s">
        <v>11</v>
      </c>
      <c r="B166" s="10" t="s">
        <v>35</v>
      </c>
      <c r="C166" s="10" t="s">
        <v>34</v>
      </c>
      <c r="D166" s="9" t="s">
        <v>8</v>
      </c>
      <c r="E166" s="8" t="s">
        <v>33</v>
      </c>
      <c r="F166" s="7" t="s">
        <v>17</v>
      </c>
      <c r="G166" s="6">
        <v>1</v>
      </c>
      <c r="H166" s="5">
        <v>0</v>
      </c>
      <c r="I166" s="5">
        <f>ROUND(ROUND(H166,2)*ROUND(G166,3),2)</f>
        <v>0</v>
      </c>
      <c r="O166">
        <f>(I166*15)/100</f>
        <v>0</v>
      </c>
      <c r="P166" t="s">
        <v>6</v>
      </c>
    </row>
    <row r="167" spans="1:16" x14ac:dyDescent="0.2">
      <c r="A167" s="4" t="s">
        <v>5</v>
      </c>
      <c r="E167" s="1" t="s">
        <v>33</v>
      </c>
    </row>
    <row r="168" spans="1:16" x14ac:dyDescent="0.2">
      <c r="A168" s="3" t="s">
        <v>3</v>
      </c>
      <c r="E168" s="2" t="s">
        <v>32</v>
      </c>
    </row>
    <row r="169" spans="1:16" ht="89.25" x14ac:dyDescent="0.2">
      <c r="A169" t="s">
        <v>1</v>
      </c>
      <c r="E169" s="1" t="s">
        <v>31</v>
      </c>
    </row>
    <row r="170" spans="1:16" x14ac:dyDescent="0.2">
      <c r="A170" s="9" t="s">
        <v>11</v>
      </c>
      <c r="B170" s="10" t="s">
        <v>30</v>
      </c>
      <c r="C170" s="10" t="s">
        <v>29</v>
      </c>
      <c r="D170" s="9" t="s">
        <v>8</v>
      </c>
      <c r="E170" s="8" t="s">
        <v>28</v>
      </c>
      <c r="F170" s="7" t="s">
        <v>17</v>
      </c>
      <c r="G170" s="6">
        <v>32</v>
      </c>
      <c r="H170" s="5">
        <v>0</v>
      </c>
      <c r="I170" s="5">
        <f>ROUND(ROUND(H170,2)*ROUND(G170,3),2)</f>
        <v>0</v>
      </c>
      <c r="O170">
        <f>(I170*15)/100</f>
        <v>0</v>
      </c>
      <c r="P170" t="s">
        <v>6</v>
      </c>
    </row>
    <row r="171" spans="1:16" ht="114.75" x14ac:dyDescent="0.2">
      <c r="A171" s="4" t="s">
        <v>5</v>
      </c>
      <c r="E171" s="1" t="s">
        <v>27</v>
      </c>
    </row>
    <row r="172" spans="1:16" ht="63.75" x14ac:dyDescent="0.2">
      <c r="A172" s="3" t="s">
        <v>3</v>
      </c>
      <c r="E172" s="2" t="s">
        <v>26</v>
      </c>
    </row>
    <row r="173" spans="1:16" ht="51" x14ac:dyDescent="0.2">
      <c r="A173" t="s">
        <v>1</v>
      </c>
      <c r="E173" s="1" t="s">
        <v>20</v>
      </c>
    </row>
    <row r="174" spans="1:16" ht="25.5" x14ac:dyDescent="0.2">
      <c r="A174" s="9" t="s">
        <v>11</v>
      </c>
      <c r="B174" s="10" t="s">
        <v>25</v>
      </c>
      <c r="C174" s="10" t="s">
        <v>24</v>
      </c>
      <c r="D174" s="9" t="s">
        <v>8</v>
      </c>
      <c r="E174" s="8" t="s">
        <v>23</v>
      </c>
      <c r="F174" s="7" t="s">
        <v>17</v>
      </c>
      <c r="G174" s="6">
        <v>5</v>
      </c>
      <c r="H174" s="5">
        <v>0</v>
      </c>
      <c r="I174" s="5">
        <f>ROUND(ROUND(H174,2)*ROUND(G174,3),2)</f>
        <v>0</v>
      </c>
      <c r="O174">
        <f>(I174*15)/100</f>
        <v>0</v>
      </c>
      <c r="P174" t="s">
        <v>6</v>
      </c>
    </row>
    <row r="175" spans="1:16" ht="127.5" x14ac:dyDescent="0.2">
      <c r="A175" s="4" t="s">
        <v>5</v>
      </c>
      <c r="E175" s="1" t="s">
        <v>22</v>
      </c>
    </row>
    <row r="176" spans="1:16" ht="25.5" x14ac:dyDescent="0.2">
      <c r="A176" s="3" t="s">
        <v>3</v>
      </c>
      <c r="E176" s="2" t="s">
        <v>21</v>
      </c>
    </row>
    <row r="177" spans="1:18" ht="51" x14ac:dyDescent="0.2">
      <c r="A177" t="s">
        <v>1</v>
      </c>
      <c r="E177" s="1" t="s">
        <v>20</v>
      </c>
    </row>
    <row r="178" spans="1:18" x14ac:dyDescent="0.2">
      <c r="A178" s="9" t="s">
        <v>11</v>
      </c>
      <c r="B178" s="10" t="s">
        <v>19</v>
      </c>
      <c r="C178" s="10" t="s">
        <v>18</v>
      </c>
      <c r="D178" s="9" t="s">
        <v>8</v>
      </c>
      <c r="E178" s="8" t="s">
        <v>16</v>
      </c>
      <c r="F178" s="7" t="s">
        <v>17</v>
      </c>
      <c r="G178" s="6">
        <v>1</v>
      </c>
      <c r="H178" s="5">
        <v>0</v>
      </c>
      <c r="I178" s="5">
        <f>ROUND(ROUND(H178,2)*ROUND(G178,3),2)</f>
        <v>0</v>
      </c>
      <c r="O178">
        <f>(I178*15)/100</f>
        <v>0</v>
      </c>
      <c r="P178" t="s">
        <v>6</v>
      </c>
    </row>
    <row r="179" spans="1:18" x14ac:dyDescent="0.2">
      <c r="A179" s="4" t="s">
        <v>5</v>
      </c>
      <c r="E179" s="1" t="s">
        <v>16</v>
      </c>
    </row>
    <row r="180" spans="1:18" x14ac:dyDescent="0.2">
      <c r="A180" s="3" t="s">
        <v>3</v>
      </c>
      <c r="E180" s="2" t="s">
        <v>8</v>
      </c>
    </row>
    <row r="181" spans="1:18" ht="63.75" x14ac:dyDescent="0.2">
      <c r="A181" t="s">
        <v>1</v>
      </c>
      <c r="E181" s="1" t="s">
        <v>15</v>
      </c>
    </row>
    <row r="182" spans="1:18" ht="12.75" customHeight="1" x14ac:dyDescent="0.2">
      <c r="A182" s="12" t="s">
        <v>14</v>
      </c>
      <c r="B182" s="12"/>
      <c r="C182" s="14" t="s">
        <v>13</v>
      </c>
      <c r="D182" s="12"/>
      <c r="E182" s="13" t="s">
        <v>12</v>
      </c>
      <c r="F182" s="12"/>
      <c r="G182" s="12"/>
      <c r="H182" s="12"/>
      <c r="I182" s="11">
        <f>0+Q182</f>
        <v>0</v>
      </c>
      <c r="O182">
        <f>0+R182</f>
        <v>0</v>
      </c>
      <c r="Q182">
        <f>0+I183</f>
        <v>0</v>
      </c>
      <c r="R182">
        <f>0+O183</f>
        <v>0</v>
      </c>
    </row>
    <row r="183" spans="1:18" ht="25.5" x14ac:dyDescent="0.2">
      <c r="A183" s="9" t="s">
        <v>11</v>
      </c>
      <c r="B183" s="10" t="s">
        <v>10</v>
      </c>
      <c r="C183" s="10" t="s">
        <v>9</v>
      </c>
      <c r="D183" s="9" t="s">
        <v>8</v>
      </c>
      <c r="E183" s="8" t="s">
        <v>4</v>
      </c>
      <c r="F183" s="7" t="s">
        <v>7</v>
      </c>
      <c r="G183" s="6">
        <v>19.295000000000002</v>
      </c>
      <c r="H183" s="5">
        <v>0</v>
      </c>
      <c r="I183" s="5">
        <f>ROUND(ROUND(H183,2)*ROUND(G183,3),2)</f>
        <v>0</v>
      </c>
      <c r="O183">
        <f>(I183*15)/100</f>
        <v>0</v>
      </c>
      <c r="P183" t="s">
        <v>6</v>
      </c>
    </row>
    <row r="184" spans="1:18" ht="25.5" x14ac:dyDescent="0.2">
      <c r="A184" s="4" t="s">
        <v>5</v>
      </c>
      <c r="E184" s="1" t="s">
        <v>4</v>
      </c>
    </row>
    <row r="185" spans="1:18" ht="25.5" x14ac:dyDescent="0.2">
      <c r="A185" s="3" t="s">
        <v>3</v>
      </c>
      <c r="E185" s="2" t="s">
        <v>2</v>
      </c>
    </row>
    <row r="186" spans="1:18" ht="89.25" x14ac:dyDescent="0.2">
      <c r="A186" t="s">
        <v>1</v>
      </c>
      <c r="E186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2019-09-03T13:32:18Z</dcterms:created>
  <dcterms:modified xsi:type="dcterms:W3CDTF">2019-10-31T14:06:57Z</dcterms:modified>
</cp:coreProperties>
</file>